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06~1\AppData\Local\Temp\Rar$DIa8156.459\"/>
    </mc:Choice>
  </mc:AlternateContent>
  <bookViews>
    <workbookView xWindow="0" yWindow="0" windowWidth="28800" windowHeight="11430"/>
  </bookViews>
  <sheets>
    <sheet name="оріх" sheetId="11" r:id="rId1"/>
  </sheets>
  <calcPr calcId="162913"/>
</workbook>
</file>

<file path=xl/calcChain.xml><?xml version="1.0" encoding="utf-8"?>
<calcChain xmlns="http://schemas.openxmlformats.org/spreadsheetml/2006/main">
  <c r="C33" i="11" l="1"/>
  <c r="I29" i="11" l="1"/>
  <c r="I21" i="11"/>
  <c r="E20" i="11" l="1"/>
  <c r="F20" i="11" s="1"/>
  <c r="G20" i="11" s="1"/>
  <c r="I20" i="11" s="1"/>
  <c r="J20" i="11" s="1"/>
  <c r="J29" i="11" l="1"/>
  <c r="H32" i="11" l="1"/>
  <c r="I32" i="11" s="1"/>
  <c r="J32" i="11" s="1"/>
  <c r="F31" i="11"/>
  <c r="H30" i="11"/>
  <c r="I30" i="11" s="1"/>
  <c r="J30" i="11" s="1"/>
  <c r="H28" i="11"/>
  <c r="I28" i="11" s="1"/>
  <c r="J28" i="11" s="1"/>
  <c r="H27" i="11"/>
  <c r="I27" i="11" s="1"/>
  <c r="J27" i="11" s="1"/>
  <c r="G26" i="11"/>
  <c r="I26" i="11" s="1"/>
  <c r="J26" i="11" s="1"/>
  <c r="F25" i="11"/>
  <c r="E24" i="11"/>
  <c r="F24" i="11" s="1"/>
  <c r="E22" i="11"/>
  <c r="F22" i="11" s="1"/>
  <c r="J21" i="11"/>
  <c r="E17" i="11"/>
  <c r="F17" i="11" s="1"/>
  <c r="E13" i="11"/>
  <c r="F13" i="11" s="1"/>
  <c r="G13" i="11" s="1"/>
  <c r="I13" i="11" s="1"/>
  <c r="J13" i="11" s="1"/>
  <c r="G17" i="11" l="1"/>
  <c r="I17" i="11" s="1"/>
  <c r="J17" i="11" s="1"/>
  <c r="G22" i="11"/>
  <c r="I22" i="11" s="1"/>
  <c r="J22" i="11" s="1"/>
  <c r="G24" i="11"/>
  <c r="I24" i="11" s="1"/>
  <c r="J24" i="11" s="1"/>
  <c r="G25" i="11"/>
  <c r="I25" i="11" s="1"/>
  <c r="J25" i="11" s="1"/>
  <c r="G31" i="11"/>
  <c r="I31" i="11" s="1"/>
  <c r="J31" i="11" s="1"/>
  <c r="J33" i="11" l="1"/>
</calcChain>
</file>

<file path=xl/sharedStrings.xml><?xml version="1.0" encoding="utf-8"?>
<sst xmlns="http://schemas.openxmlformats.org/spreadsheetml/2006/main" count="36" uniqueCount="36">
  <si>
    <t>Кількість  ставок</t>
  </si>
  <si>
    <t>Оклад</t>
  </si>
  <si>
    <t>Підвищення оплати праці 10%</t>
  </si>
  <si>
    <t>Директор школи 15р.</t>
  </si>
  <si>
    <t>Завідувач  господарства 7-8р.</t>
  </si>
  <si>
    <t>Педагог-організатор;</t>
  </si>
  <si>
    <t>Сестра медична6-9р</t>
  </si>
  <si>
    <t>Кухар2-6р.</t>
  </si>
  <si>
    <t>Підсобний робітник</t>
  </si>
  <si>
    <t>Сторож1.</t>
  </si>
  <si>
    <t>Прибиральник службових приміщень 1р.</t>
  </si>
  <si>
    <t>Вихователь дит.садка 10-14р.</t>
  </si>
  <si>
    <t>Всього</t>
  </si>
  <si>
    <t xml:space="preserve">Директор </t>
  </si>
  <si>
    <t xml:space="preserve">Головний економіст </t>
  </si>
  <si>
    <t>Погоджено Голова профспілкового комітету</t>
  </si>
  <si>
    <t>Педагог соціальний 10-14р</t>
  </si>
  <si>
    <t>О.ЗАБОЛОТНИЙ</t>
  </si>
  <si>
    <t>Г.ПОЛІЩУК</t>
  </si>
  <si>
    <t>Доплата  за вислугу років     10-30%</t>
  </si>
  <si>
    <t>Надбавка    за шкідливі умови 10-12%</t>
  </si>
  <si>
    <t>Разом  фонд зар.плати  за місяць  (грн.)</t>
  </si>
  <si>
    <t>Г.ЛИСЮК</t>
  </si>
  <si>
    <t>Оклад з підвищенням</t>
  </si>
  <si>
    <t>Оклад з підвищенням та надбавками</t>
  </si>
  <si>
    <t>станом на 01.01.2022р.</t>
  </si>
  <si>
    <t>Штатний розпис</t>
  </si>
  <si>
    <t xml:space="preserve">                                          В. ЛЕВІЦЬКА</t>
  </si>
  <si>
    <t>Оріховецький навчально-виховний  комплекс " заклад загальної середньої освіти І-ІІІст.-заклад дошкільної освіти" Сквирської  міської ради Київської області</t>
  </si>
  <si>
    <t>Заступник директора з навчальної роботи</t>
  </si>
  <si>
    <t>Бібліотекар-8-12р.</t>
  </si>
  <si>
    <t>Помічник вихователя5-6р.</t>
  </si>
  <si>
    <t>Заступник директора з  навчально-виховної роботи</t>
  </si>
  <si>
    <t>Додаток  7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</si>
  <si>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від                                №                                                                                   Голова Сквирської міської ради                                                                </t>
  </si>
  <si>
    <t>ЗАТВЕРДЖУЮ
штат у кількості 11,75ст.з місячним  фондом  заробітної плати 72957 грн     
Начальник  відділу 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</si>
</sst>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2" fontId="1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3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workbookViewId="0">
      <selection activeCell="O24" sqref="O24"/>
    </sheetView>
  </sheetViews>
  <sheetFormatPr defaultRowHeight="15" x14ac:dyDescent="0.25"/>
  <cols>
    <col min="1" max="1" width="4.42578125" customWidth="1"/>
    <col min="2" max="2" width="25.140625" style="2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4" customWidth="1"/>
  </cols>
  <sheetData>
    <row r="1" spans="1:10" ht="16.5" customHeight="1" x14ac:dyDescent="0.25">
      <c r="A1" s="7"/>
      <c r="B1" s="10"/>
      <c r="C1" s="10"/>
      <c r="D1" s="7"/>
      <c r="E1" s="7"/>
      <c r="F1" s="7"/>
      <c r="G1" s="12"/>
      <c r="H1" s="20" t="s">
        <v>33</v>
      </c>
      <c r="I1" s="20"/>
      <c r="J1" s="20"/>
    </row>
    <row r="2" spans="1:10" ht="14.25" customHeight="1" x14ac:dyDescent="0.25">
      <c r="A2" s="7"/>
      <c r="B2" s="10"/>
      <c r="C2" s="10"/>
      <c r="D2" s="7"/>
      <c r="E2" s="7"/>
      <c r="F2" s="7"/>
      <c r="G2" s="8"/>
      <c r="H2" s="20"/>
      <c r="I2" s="20"/>
      <c r="J2" s="20"/>
    </row>
    <row r="3" spans="1:10" ht="68.25" customHeight="1" x14ac:dyDescent="0.25">
      <c r="A3" s="19" t="s">
        <v>34</v>
      </c>
      <c r="B3" s="19"/>
      <c r="C3" s="19"/>
      <c r="D3" s="19"/>
      <c r="E3" s="7"/>
      <c r="F3" s="7"/>
      <c r="G3" s="8"/>
      <c r="H3" s="20" t="s">
        <v>35</v>
      </c>
      <c r="I3" s="20"/>
      <c r="J3" s="20"/>
    </row>
    <row r="4" spans="1:10" ht="19.5" customHeight="1" x14ac:dyDescent="0.25">
      <c r="A4" s="7" t="s">
        <v>27</v>
      </c>
      <c r="B4" s="10"/>
      <c r="C4" s="10"/>
      <c r="D4" s="7"/>
      <c r="E4" s="7"/>
      <c r="F4" s="7"/>
      <c r="G4" s="8"/>
      <c r="H4" s="8"/>
      <c r="I4" s="21" t="s">
        <v>17</v>
      </c>
      <c r="J4" s="21"/>
    </row>
    <row r="5" spans="1:10" ht="19.5" customHeight="1" x14ac:dyDescent="0.25">
      <c r="A5" s="7"/>
      <c r="B5" s="10"/>
      <c r="C5" s="10"/>
      <c r="D5" s="7"/>
      <c r="E5" s="7"/>
      <c r="F5" s="7"/>
      <c r="G5" s="8"/>
      <c r="H5" s="8"/>
      <c r="I5" s="14"/>
      <c r="J5" s="14"/>
    </row>
    <row r="6" spans="1:10" ht="15.75" x14ac:dyDescent="0.25">
      <c r="A6" s="7"/>
      <c r="B6" s="9"/>
      <c r="C6" s="7"/>
      <c r="D6" s="7"/>
      <c r="E6" s="7"/>
      <c r="F6" s="8"/>
      <c r="G6" s="8"/>
      <c r="H6" s="23"/>
      <c r="I6" s="23"/>
      <c r="J6" s="7"/>
    </row>
    <row r="7" spans="1:10" ht="15.75" x14ac:dyDescent="0.25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15" customHeight="1" x14ac:dyDescent="0.25">
      <c r="A8" s="23" t="s">
        <v>25</v>
      </c>
      <c r="B8" s="23"/>
      <c r="C8" s="23"/>
      <c r="D8" s="23"/>
      <c r="E8" s="23"/>
      <c r="F8" s="23"/>
      <c r="G8" s="23"/>
      <c r="H8" s="23"/>
      <c r="I8" s="23"/>
      <c r="J8" s="23"/>
    </row>
    <row r="9" spans="1:10" ht="51.75" customHeight="1" x14ac:dyDescent="0.25">
      <c r="A9" s="24" t="s">
        <v>28</v>
      </c>
      <c r="B9" s="24"/>
      <c r="C9" s="24"/>
      <c r="D9" s="24"/>
      <c r="E9" s="24"/>
      <c r="F9" s="24"/>
      <c r="G9" s="24"/>
      <c r="H9" s="24"/>
      <c r="I9" s="24"/>
      <c r="J9" s="24"/>
    </row>
    <row r="10" spans="1:10" ht="16.5" thickBot="1" x14ac:dyDescent="0.3">
      <c r="A10" s="7"/>
      <c r="B10" s="9"/>
      <c r="C10" s="7"/>
      <c r="D10" s="7"/>
      <c r="E10" s="7"/>
      <c r="F10" s="7"/>
      <c r="G10" s="7"/>
      <c r="H10" s="7"/>
      <c r="I10" s="7"/>
      <c r="J10" s="7"/>
    </row>
    <row r="11" spans="1:10" ht="25.5" customHeight="1" thickBot="1" x14ac:dyDescent="0.3">
      <c r="A11" s="27"/>
      <c r="B11" s="22"/>
      <c r="C11" s="27" t="s">
        <v>0</v>
      </c>
      <c r="D11" s="27" t="s">
        <v>1</v>
      </c>
      <c r="E11" s="27" t="s">
        <v>2</v>
      </c>
      <c r="F11" s="27" t="s">
        <v>23</v>
      </c>
      <c r="G11" s="27" t="s">
        <v>19</v>
      </c>
      <c r="H11" s="27" t="s">
        <v>20</v>
      </c>
      <c r="I11" s="27" t="s">
        <v>24</v>
      </c>
      <c r="J11" s="27" t="s">
        <v>21</v>
      </c>
    </row>
    <row r="12" spans="1:10" ht="58.5" customHeight="1" thickBot="1" x14ac:dyDescent="0.3">
      <c r="A12" s="27"/>
      <c r="B12" s="22"/>
      <c r="C12" s="27"/>
      <c r="D12" s="27"/>
      <c r="E12" s="27"/>
      <c r="F12" s="27"/>
      <c r="G12" s="27"/>
      <c r="H12" s="27"/>
      <c r="I12" s="27"/>
      <c r="J12" s="27"/>
    </row>
    <row r="13" spans="1:10" ht="16.5" thickBot="1" x14ac:dyDescent="0.3">
      <c r="A13" s="4">
        <v>1</v>
      </c>
      <c r="B13" s="13" t="s">
        <v>3</v>
      </c>
      <c r="C13" s="6">
        <v>1</v>
      </c>
      <c r="D13" s="6">
        <v>7464</v>
      </c>
      <c r="E13" s="6">
        <f>D13*10%</f>
        <v>746.40000000000009</v>
      </c>
      <c r="F13" s="6">
        <f>D13+E13</f>
        <v>8210.4</v>
      </c>
      <c r="G13" s="6">
        <f>F13*30%</f>
        <v>2463.12</v>
      </c>
      <c r="H13" s="6"/>
      <c r="I13" s="6">
        <f>D13+E13+G13+H13</f>
        <v>10673.52</v>
      </c>
      <c r="J13" s="5">
        <f>I13*C13</f>
        <v>10673.52</v>
      </c>
    </row>
    <row r="14" spans="1:10" ht="15" hidden="1" customHeight="1" thickBot="1" x14ac:dyDescent="0.3">
      <c r="A14" s="4"/>
      <c r="B14" s="13"/>
      <c r="C14" s="6"/>
      <c r="D14" s="6"/>
      <c r="E14" s="6"/>
      <c r="F14" s="6"/>
      <c r="G14" s="6"/>
      <c r="H14" s="6"/>
      <c r="I14" s="6"/>
      <c r="J14" s="5"/>
    </row>
    <row r="15" spans="1:10" ht="16.5" hidden="1" thickBot="1" x14ac:dyDescent="0.3">
      <c r="A15" s="4"/>
      <c r="B15" s="13"/>
      <c r="C15" s="6"/>
      <c r="D15" s="6"/>
      <c r="E15" s="6"/>
      <c r="F15" s="6"/>
      <c r="G15" s="6"/>
      <c r="H15" s="6"/>
      <c r="I15" s="6"/>
      <c r="J15" s="5"/>
    </row>
    <row r="16" spans="1:10" ht="16.5" hidden="1" thickBot="1" x14ac:dyDescent="0.3">
      <c r="A16" s="4"/>
      <c r="B16" s="13"/>
      <c r="C16" s="6"/>
      <c r="D16" s="6"/>
      <c r="E16" s="6"/>
      <c r="F16" s="6"/>
      <c r="G16" s="6"/>
      <c r="H16" s="6"/>
      <c r="I16" s="6"/>
      <c r="J16" s="5"/>
    </row>
    <row r="17" spans="1:10" ht="15" customHeight="1" thickBot="1" x14ac:dyDescent="0.3">
      <c r="A17" s="27">
        <v>2</v>
      </c>
      <c r="B17" s="22" t="s">
        <v>29</v>
      </c>
      <c r="C17" s="25">
        <v>0.25</v>
      </c>
      <c r="D17" s="25">
        <v>7091</v>
      </c>
      <c r="E17" s="25">
        <f>D17*10%</f>
        <v>709.1</v>
      </c>
      <c r="F17" s="25">
        <f>D17+E17</f>
        <v>7800.1</v>
      </c>
      <c r="G17" s="25">
        <f>F17*30%</f>
        <v>2340.0300000000002</v>
      </c>
      <c r="H17" s="25"/>
      <c r="I17" s="25">
        <f>F17+G17</f>
        <v>10140.130000000001</v>
      </c>
      <c r="J17" s="26">
        <f>I17*C17</f>
        <v>2535.0325000000003</v>
      </c>
    </row>
    <row r="18" spans="1:10" ht="19.5" customHeight="1" thickBot="1" x14ac:dyDescent="0.3">
      <c r="A18" s="27"/>
      <c r="B18" s="22"/>
      <c r="C18" s="25"/>
      <c r="D18" s="25"/>
      <c r="E18" s="25"/>
      <c r="F18" s="25"/>
      <c r="G18" s="25"/>
      <c r="H18" s="25"/>
      <c r="I18" s="25"/>
      <c r="J18" s="26"/>
    </row>
    <row r="19" spans="1:10" ht="11.25" customHeight="1" thickBot="1" x14ac:dyDescent="0.3">
      <c r="A19" s="27"/>
      <c r="B19" s="22"/>
      <c r="C19" s="25"/>
      <c r="D19" s="25"/>
      <c r="E19" s="25"/>
      <c r="F19" s="25"/>
      <c r="G19" s="25"/>
      <c r="H19" s="25"/>
      <c r="I19" s="25"/>
      <c r="J19" s="26"/>
    </row>
    <row r="20" spans="1:10" ht="51.75" customHeight="1" thickBot="1" x14ac:dyDescent="0.3">
      <c r="A20" s="4">
        <v>3</v>
      </c>
      <c r="B20" s="13" t="s">
        <v>32</v>
      </c>
      <c r="C20" s="6">
        <v>0.25</v>
      </c>
      <c r="D20" s="6">
        <v>7091</v>
      </c>
      <c r="E20" s="6">
        <f>D20*10%</f>
        <v>709.1</v>
      </c>
      <c r="F20" s="6">
        <f>E20+D20</f>
        <v>7800.1</v>
      </c>
      <c r="G20" s="6">
        <f>F20*30%</f>
        <v>2340.0300000000002</v>
      </c>
      <c r="H20" s="6"/>
      <c r="I20" s="6">
        <f>G20+F20</f>
        <v>10140.130000000001</v>
      </c>
      <c r="J20" s="5">
        <f>I20*C20</f>
        <v>2535.0325000000003</v>
      </c>
    </row>
    <row r="21" spans="1:10" ht="32.25" thickBot="1" x14ac:dyDescent="0.3">
      <c r="A21" s="4">
        <v>4</v>
      </c>
      <c r="B21" s="13" t="s">
        <v>4</v>
      </c>
      <c r="C21" s="6">
        <v>0.5</v>
      </c>
      <c r="D21" s="6">
        <v>4745</v>
      </c>
      <c r="E21" s="6"/>
      <c r="F21" s="6"/>
      <c r="G21" s="6"/>
      <c r="H21" s="6"/>
      <c r="I21" s="6">
        <f>D21</f>
        <v>4745</v>
      </c>
      <c r="J21" s="5">
        <f>D21*C21</f>
        <v>2372.5</v>
      </c>
    </row>
    <row r="22" spans="1:10" ht="17.25" customHeight="1" thickBot="1" x14ac:dyDescent="0.3">
      <c r="A22" s="27">
        <v>5</v>
      </c>
      <c r="B22" s="22" t="s">
        <v>5</v>
      </c>
      <c r="C22" s="25">
        <v>0.5</v>
      </c>
      <c r="D22" s="25">
        <v>7001</v>
      </c>
      <c r="E22" s="25">
        <f>D22*10%</f>
        <v>700.1</v>
      </c>
      <c r="F22" s="25">
        <f t="shared" ref="F22:F24" si="0">D22+E22</f>
        <v>7701.1</v>
      </c>
      <c r="G22" s="25">
        <f>F22*30%</f>
        <v>2310.33</v>
      </c>
      <c r="H22" s="25"/>
      <c r="I22" s="25">
        <f>F22+G22</f>
        <v>10011.43</v>
      </c>
      <c r="J22" s="26">
        <f>C22*I22</f>
        <v>5005.7150000000001</v>
      </c>
    </row>
    <row r="23" spans="1:10" ht="15.75" customHeight="1" thickBot="1" x14ac:dyDescent="0.3">
      <c r="A23" s="27"/>
      <c r="B23" s="22"/>
      <c r="C23" s="25"/>
      <c r="D23" s="25"/>
      <c r="E23" s="25"/>
      <c r="F23" s="25"/>
      <c r="G23" s="25"/>
      <c r="H23" s="25"/>
      <c r="I23" s="25"/>
      <c r="J23" s="26"/>
    </row>
    <row r="24" spans="1:10" ht="30.75" customHeight="1" thickBot="1" x14ac:dyDescent="0.3">
      <c r="A24" s="4">
        <v>6</v>
      </c>
      <c r="B24" s="13" t="s">
        <v>16</v>
      </c>
      <c r="C24" s="6">
        <v>0.5</v>
      </c>
      <c r="D24" s="6">
        <v>7001</v>
      </c>
      <c r="E24" s="6">
        <f>D24*10%</f>
        <v>700.1</v>
      </c>
      <c r="F24" s="6">
        <f t="shared" si="0"/>
        <v>7701.1</v>
      </c>
      <c r="G24" s="6">
        <f>F24*30%</f>
        <v>2310.33</v>
      </c>
      <c r="H24" s="6"/>
      <c r="I24" s="6">
        <f>F24+G24</f>
        <v>10011.43</v>
      </c>
      <c r="J24" s="5">
        <f>I24*C24</f>
        <v>5005.7150000000001</v>
      </c>
    </row>
    <row r="25" spans="1:10" ht="16.5" thickBot="1" x14ac:dyDescent="0.3">
      <c r="A25" s="4">
        <v>7</v>
      </c>
      <c r="B25" s="13" t="s">
        <v>30</v>
      </c>
      <c r="C25" s="6">
        <v>0.5</v>
      </c>
      <c r="D25" s="6">
        <v>6133</v>
      </c>
      <c r="E25" s="6"/>
      <c r="F25" s="6">
        <f>D25+E25</f>
        <v>6133</v>
      </c>
      <c r="G25" s="6">
        <f t="shared" ref="G25:G31" si="1">F25*30%</f>
        <v>1839.8999999999999</v>
      </c>
      <c r="H25" s="6"/>
      <c r="I25" s="6">
        <f>F25+G25</f>
        <v>7972.9</v>
      </c>
      <c r="J25" s="5">
        <f t="shared" ref="J25:J32" si="2">C25*I25</f>
        <v>3986.45</v>
      </c>
    </row>
    <row r="26" spans="1:10" ht="16.5" thickBot="1" x14ac:dyDescent="0.3">
      <c r="A26" s="4">
        <v>9</v>
      </c>
      <c r="B26" s="13" t="s">
        <v>6</v>
      </c>
      <c r="C26" s="6">
        <v>0.5</v>
      </c>
      <c r="D26" s="6">
        <v>5005</v>
      </c>
      <c r="E26" s="6"/>
      <c r="F26" s="6"/>
      <c r="G26" s="6">
        <f>D26*30%</f>
        <v>1501.5</v>
      </c>
      <c r="H26" s="6"/>
      <c r="I26" s="6">
        <f>D26+G26</f>
        <v>6506.5</v>
      </c>
      <c r="J26" s="5">
        <f t="shared" si="2"/>
        <v>3253.25</v>
      </c>
    </row>
    <row r="27" spans="1:10" ht="16.5" thickBot="1" x14ac:dyDescent="0.3">
      <c r="A27" s="4">
        <v>10</v>
      </c>
      <c r="B27" s="13" t="s">
        <v>7</v>
      </c>
      <c r="C27" s="6">
        <v>1</v>
      </c>
      <c r="D27" s="6">
        <v>4195</v>
      </c>
      <c r="E27" s="6"/>
      <c r="F27" s="6"/>
      <c r="G27" s="6"/>
      <c r="H27" s="6">
        <f>D27*12%</f>
        <v>503.4</v>
      </c>
      <c r="I27" s="6">
        <f>D27+H27</f>
        <v>4698.3999999999996</v>
      </c>
      <c r="J27" s="5">
        <f t="shared" si="2"/>
        <v>4698.3999999999996</v>
      </c>
    </row>
    <row r="28" spans="1:10" ht="16.5" thickBot="1" x14ac:dyDescent="0.3">
      <c r="A28" s="4">
        <v>11</v>
      </c>
      <c r="B28" s="13" t="s">
        <v>8</v>
      </c>
      <c r="C28" s="6">
        <v>1</v>
      </c>
      <c r="D28" s="15">
        <v>2893</v>
      </c>
      <c r="E28" s="6"/>
      <c r="F28" s="6"/>
      <c r="G28" s="6"/>
      <c r="H28" s="6">
        <f>D28*12%</f>
        <v>347.15999999999997</v>
      </c>
      <c r="I28" s="6">
        <f>D28+H28</f>
        <v>3240.16</v>
      </c>
      <c r="J28" s="5">
        <f t="shared" si="2"/>
        <v>3240.16</v>
      </c>
    </row>
    <row r="29" spans="1:10" ht="16.5" thickBot="1" x14ac:dyDescent="0.3">
      <c r="A29" s="4">
        <v>12</v>
      </c>
      <c r="B29" s="13" t="s">
        <v>9</v>
      </c>
      <c r="C29" s="6">
        <v>0.75</v>
      </c>
      <c r="D29" s="6">
        <v>2893</v>
      </c>
      <c r="E29" s="6"/>
      <c r="F29" s="6"/>
      <c r="G29" s="6"/>
      <c r="H29" s="6"/>
      <c r="I29" s="6">
        <f>D29</f>
        <v>2893</v>
      </c>
      <c r="J29" s="5">
        <f>D29*C29</f>
        <v>2169.75</v>
      </c>
    </row>
    <row r="30" spans="1:10" ht="48" thickBot="1" x14ac:dyDescent="0.3">
      <c r="A30" s="4">
        <v>13</v>
      </c>
      <c r="B30" s="13" t="s">
        <v>10</v>
      </c>
      <c r="C30" s="6">
        <v>2.5</v>
      </c>
      <c r="D30" s="6">
        <v>2893</v>
      </c>
      <c r="E30" s="6"/>
      <c r="F30" s="6"/>
      <c r="G30" s="6"/>
      <c r="H30" s="6">
        <f>D30*10%</f>
        <v>289.3</v>
      </c>
      <c r="I30" s="6">
        <f>D30+H30</f>
        <v>3182.3</v>
      </c>
      <c r="J30" s="5">
        <f t="shared" si="2"/>
        <v>7955.75</v>
      </c>
    </row>
    <row r="31" spans="1:10" ht="32.25" thickBot="1" x14ac:dyDescent="0.3">
      <c r="A31" s="4">
        <v>14</v>
      </c>
      <c r="B31" s="13" t="s">
        <v>11</v>
      </c>
      <c r="C31" s="6">
        <v>1.5</v>
      </c>
      <c r="D31" s="6">
        <v>7001</v>
      </c>
      <c r="E31" s="6">
        <v>646</v>
      </c>
      <c r="F31" s="6">
        <f>D31+E31</f>
        <v>7647</v>
      </c>
      <c r="G31" s="6">
        <f t="shared" si="1"/>
        <v>2294.1</v>
      </c>
      <c r="H31" s="6"/>
      <c r="I31" s="6">
        <f>F31+G31</f>
        <v>9941.1</v>
      </c>
      <c r="J31" s="5">
        <f t="shared" si="2"/>
        <v>14911.650000000001</v>
      </c>
    </row>
    <row r="32" spans="1:10" ht="21" customHeight="1" thickBot="1" x14ac:dyDescent="0.3">
      <c r="A32" s="4">
        <v>15</v>
      </c>
      <c r="B32" s="16" t="s">
        <v>31</v>
      </c>
      <c r="C32" s="6">
        <v>1</v>
      </c>
      <c r="D32" s="6">
        <v>4195</v>
      </c>
      <c r="E32" s="6"/>
      <c r="F32" s="6"/>
      <c r="G32" s="6"/>
      <c r="H32" s="6">
        <f>D32*10%</f>
        <v>419.5</v>
      </c>
      <c r="I32" s="6">
        <f>D32+H32</f>
        <v>4614.5</v>
      </c>
      <c r="J32" s="5">
        <f t="shared" si="2"/>
        <v>4614.5</v>
      </c>
    </row>
    <row r="33" spans="1:10" s="3" customFormat="1" ht="16.5" customHeight="1" thickBot="1" x14ac:dyDescent="0.3">
      <c r="A33" s="27"/>
      <c r="B33" s="22" t="s">
        <v>12</v>
      </c>
      <c r="C33" s="25">
        <f>C13+C17+C20+C21+C22+C24+C25+C26+C27+C28+C29+C30+C31+C32</f>
        <v>11.75</v>
      </c>
      <c r="D33" s="25"/>
      <c r="E33" s="25"/>
      <c r="F33" s="17"/>
      <c r="G33" s="25"/>
      <c r="H33" s="25"/>
      <c r="I33" s="17"/>
      <c r="J33" s="26">
        <f>SUM(J13:J32)</f>
        <v>72957.425000000017</v>
      </c>
    </row>
    <row r="34" spans="1:10" s="3" customFormat="1" ht="15.75" thickBot="1" x14ac:dyDescent="0.3">
      <c r="A34" s="27"/>
      <c r="B34" s="22"/>
      <c r="C34" s="25"/>
      <c r="D34" s="25"/>
      <c r="E34" s="25"/>
      <c r="F34" s="18"/>
      <c r="G34" s="25"/>
      <c r="H34" s="25"/>
      <c r="I34" s="18"/>
      <c r="J34" s="26"/>
    </row>
    <row r="35" spans="1:10" s="3" customFormat="1" ht="15.75" x14ac:dyDescent="0.25">
      <c r="A35" s="7"/>
      <c r="B35" s="9"/>
      <c r="C35" s="7"/>
      <c r="D35" s="7"/>
      <c r="E35" s="7"/>
      <c r="F35" s="7"/>
      <c r="G35" s="7"/>
      <c r="H35" s="7"/>
      <c r="I35" s="7"/>
      <c r="J35" s="7"/>
    </row>
    <row r="36" spans="1:10" s="3" customFormat="1" ht="37.5" customHeight="1" x14ac:dyDescent="0.25">
      <c r="A36" s="11"/>
      <c r="B36" s="28" t="s">
        <v>13</v>
      </c>
      <c r="C36" s="28"/>
      <c r="D36" s="28"/>
      <c r="E36" s="28"/>
      <c r="F36" s="28" t="s">
        <v>22</v>
      </c>
      <c r="G36" s="28"/>
      <c r="H36" s="28"/>
      <c r="I36" s="28"/>
      <c r="J36" s="11"/>
    </row>
    <row r="37" spans="1:10" s="3" customFormat="1" ht="31.5" customHeight="1" x14ac:dyDescent="0.25">
      <c r="A37" s="11"/>
      <c r="B37" s="28" t="s">
        <v>14</v>
      </c>
      <c r="C37" s="28"/>
      <c r="D37" s="28"/>
      <c r="E37" s="28"/>
      <c r="F37" s="28" t="s">
        <v>18</v>
      </c>
      <c r="G37" s="28"/>
      <c r="H37" s="28"/>
      <c r="I37" s="28"/>
      <c r="J37" s="11"/>
    </row>
    <row r="38" spans="1:10" s="3" customFormat="1" ht="39.75" customHeight="1" x14ac:dyDescent="0.25">
      <c r="A38" s="11"/>
      <c r="B38" s="28" t="s">
        <v>15</v>
      </c>
      <c r="C38" s="28"/>
      <c r="D38" s="28"/>
      <c r="E38" s="28"/>
      <c r="F38" s="28"/>
      <c r="G38" s="28"/>
      <c r="H38" s="28"/>
      <c r="I38" s="28"/>
      <c r="J38" s="11"/>
    </row>
    <row r="39" spans="1:10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x14ac:dyDescent="0.25">
      <c r="A42" s="1"/>
      <c r="B42" s="1"/>
      <c r="C42" s="1"/>
      <c r="D42" s="1"/>
      <c r="E42" s="1"/>
    </row>
    <row r="43" spans="1:10" x14ac:dyDescent="0.25">
      <c r="A43" s="1"/>
      <c r="B43" s="1"/>
      <c r="C43" s="1"/>
      <c r="D43" s="1"/>
      <c r="E43" s="1"/>
    </row>
  </sheetData>
  <mergeCells count="54">
    <mergeCell ref="I11:I12"/>
    <mergeCell ref="A11:A12"/>
    <mergeCell ref="B11:B12"/>
    <mergeCell ref="C11:C12"/>
    <mergeCell ref="D11:D12"/>
    <mergeCell ref="E11:E12"/>
    <mergeCell ref="A17:A19"/>
    <mergeCell ref="B17:B19"/>
    <mergeCell ref="C17:C19"/>
    <mergeCell ref="D17:D19"/>
    <mergeCell ref="E17:E19"/>
    <mergeCell ref="A22:A23"/>
    <mergeCell ref="C22:C23"/>
    <mergeCell ref="D22:D23"/>
    <mergeCell ref="E22:E23"/>
    <mergeCell ref="F22:F23"/>
    <mergeCell ref="B33:B34"/>
    <mergeCell ref="C33:C34"/>
    <mergeCell ref="D33:D34"/>
    <mergeCell ref="E33:E34"/>
    <mergeCell ref="H1:J2"/>
    <mergeCell ref="H6:I6"/>
    <mergeCell ref="F17:F19"/>
    <mergeCell ref="J22:J23"/>
    <mergeCell ref="G11:G12"/>
    <mergeCell ref="F11:F12"/>
    <mergeCell ref="G17:G19"/>
    <mergeCell ref="H17:H19"/>
    <mergeCell ref="H11:H12"/>
    <mergeCell ref="J11:J12"/>
    <mergeCell ref="I17:I19"/>
    <mergeCell ref="J17:J19"/>
    <mergeCell ref="B36:E36"/>
    <mergeCell ref="F36:I36"/>
    <mergeCell ref="B37:E37"/>
    <mergeCell ref="F37:I37"/>
    <mergeCell ref="B38:E38"/>
    <mergeCell ref="F38:I38"/>
    <mergeCell ref="F33:F34"/>
    <mergeCell ref="I33:I34"/>
    <mergeCell ref="A3:D3"/>
    <mergeCell ref="H3:J3"/>
    <mergeCell ref="I4:J4"/>
    <mergeCell ref="B22:B23"/>
    <mergeCell ref="A7:J7"/>
    <mergeCell ref="A8:J8"/>
    <mergeCell ref="A9:J9"/>
    <mergeCell ref="G33:G34"/>
    <mergeCell ref="H33:H34"/>
    <mergeCell ref="J33:J34"/>
    <mergeCell ref="G22:G23"/>
    <mergeCell ref="H22:H23"/>
    <mergeCell ref="I22:I23"/>
    <mergeCell ref="A33:A34"/>
  </mergeCells>
  <pageMargins left="0.7" right="0.7" top="0.75" bottom="0.75" header="0.3" footer="0.3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оріх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2021-12-14T10:42:30Z</cp:lastPrinted>
  <dcterms:created xsi:type="dcterms:W3CDTF">2021-05-13T08:28:20Z</dcterms:created>
  <dcterms:modified xsi:type="dcterms:W3CDTF">2021-12-22T12:33:05Z</dcterms:modified>
</cp:coreProperties>
</file>