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-pk\Desktop\ЗВІТИ\2022 рік\ІV квартал 2022 року\"/>
    </mc:Choice>
  </mc:AlternateContent>
  <bookViews>
    <workbookView xWindow="360" yWindow="120" windowWidth="15260" windowHeight="61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43" i="1" l="1"/>
  <c r="G47" i="1"/>
  <c r="G48" i="1"/>
  <c r="G50" i="1"/>
  <c r="G51" i="1"/>
  <c r="G52" i="1"/>
  <c r="G53" i="1"/>
  <c r="D43" i="1"/>
  <c r="E43" i="1"/>
  <c r="C43" i="1"/>
  <c r="G76" i="1" l="1"/>
  <c r="G77" i="1"/>
  <c r="G78" i="1"/>
  <c r="G79" i="1"/>
  <c r="G80" i="1"/>
  <c r="G81" i="1"/>
  <c r="G82" i="1"/>
  <c r="G83" i="1"/>
  <c r="G84" i="1"/>
  <c r="G85" i="1"/>
  <c r="G87" i="1"/>
  <c r="G88" i="1"/>
  <c r="G89" i="1"/>
  <c r="G90" i="1"/>
  <c r="G91" i="1"/>
  <c r="G92" i="1"/>
  <c r="G94" i="1"/>
  <c r="G95" i="1"/>
  <c r="G97" i="1"/>
  <c r="G98" i="1"/>
  <c r="G99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8" i="1"/>
  <c r="G119" i="1"/>
  <c r="F77" i="1"/>
  <c r="F79" i="1"/>
  <c r="F80" i="1"/>
  <c r="F81" i="1"/>
  <c r="F82" i="1"/>
  <c r="F83" i="1"/>
  <c r="F87" i="1"/>
  <c r="F88" i="1"/>
  <c r="F89" i="1"/>
  <c r="F94" i="1"/>
  <c r="F95" i="1"/>
  <c r="F97" i="1"/>
  <c r="F102" i="1"/>
  <c r="F107" i="1"/>
  <c r="F111" i="1"/>
  <c r="F113" i="1"/>
  <c r="F114" i="1"/>
  <c r="F115" i="1"/>
  <c r="F116" i="1"/>
  <c r="F119" i="1"/>
  <c r="D86" i="1"/>
  <c r="E86" i="1" l="1"/>
  <c r="E75" i="1"/>
  <c r="E100" i="1"/>
  <c r="G86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55" i="1"/>
  <c r="G56" i="1"/>
  <c r="G57" i="1"/>
  <c r="G58" i="1"/>
  <c r="G59" i="1"/>
  <c r="G60" i="1"/>
  <c r="G61" i="1"/>
  <c r="G63" i="1"/>
  <c r="G64" i="1"/>
  <c r="G65" i="1"/>
  <c r="G66" i="1"/>
  <c r="G67" i="1"/>
  <c r="G69" i="1"/>
  <c r="G70" i="1"/>
  <c r="F14" i="1"/>
  <c r="F15" i="1"/>
  <c r="F16" i="1"/>
  <c r="F17" i="1"/>
  <c r="F18" i="1"/>
  <c r="F19" i="1"/>
  <c r="F22" i="1"/>
  <c r="F23" i="1"/>
  <c r="F24" i="1"/>
  <c r="F25" i="1"/>
  <c r="F28" i="1"/>
  <c r="F29" i="1"/>
  <c r="F30" i="1"/>
  <c r="F31" i="1"/>
  <c r="F32" i="1"/>
  <c r="F34" i="1"/>
  <c r="F35" i="1"/>
  <c r="F36" i="1"/>
  <c r="F37" i="1"/>
  <c r="F38" i="1"/>
  <c r="F39" i="1"/>
  <c r="F41" i="1"/>
  <c r="F55" i="1"/>
  <c r="F56" i="1"/>
  <c r="F57" i="1"/>
  <c r="F58" i="1"/>
  <c r="F59" i="1"/>
  <c r="F60" i="1"/>
  <c r="F61" i="1"/>
  <c r="F63" i="1"/>
  <c r="F64" i="1"/>
  <c r="F66" i="1"/>
  <c r="F67" i="1"/>
  <c r="F68" i="1"/>
  <c r="F69" i="1"/>
  <c r="D68" i="1"/>
  <c r="E68" i="1"/>
  <c r="G68" i="1" s="1"/>
  <c r="C68" i="1"/>
  <c r="E13" i="1"/>
  <c r="G13" i="1" s="1"/>
  <c r="D13" i="1"/>
  <c r="D75" i="1" l="1"/>
  <c r="G75" i="1" s="1"/>
  <c r="D27" i="1" l="1"/>
  <c r="E27" i="1"/>
  <c r="C27" i="1"/>
  <c r="G27" i="1" l="1"/>
  <c r="F27" i="1"/>
  <c r="E96" i="1" l="1"/>
  <c r="D100" i="1" l="1"/>
  <c r="D96" i="1"/>
  <c r="G96" i="1" s="1"/>
  <c r="G100" i="1" l="1"/>
  <c r="C13" i="1" l="1"/>
  <c r="F13" i="1" s="1"/>
  <c r="C100" i="1" l="1"/>
  <c r="F100" i="1" s="1"/>
  <c r="C96" i="1"/>
  <c r="F96" i="1" s="1"/>
  <c r="C86" i="1"/>
  <c r="F86" i="1" s="1"/>
  <c r="C75" i="1"/>
  <c r="F75" i="1" s="1"/>
  <c r="D62" i="1"/>
  <c r="E62" i="1"/>
  <c r="C62" i="1"/>
  <c r="D54" i="1"/>
  <c r="E54" i="1"/>
  <c r="C54" i="1"/>
  <c r="F74" i="1"/>
  <c r="D117" i="1"/>
  <c r="E117" i="1"/>
  <c r="G117" i="1" s="1"/>
  <c r="C117" i="1"/>
  <c r="D93" i="1"/>
  <c r="D120" i="1" s="1"/>
  <c r="E93" i="1"/>
  <c r="C93" i="1"/>
  <c r="D73" i="1"/>
  <c r="E73" i="1"/>
  <c r="C73" i="1"/>
  <c r="G93" i="1" l="1"/>
  <c r="F93" i="1"/>
  <c r="G54" i="1"/>
  <c r="F54" i="1"/>
  <c r="G62" i="1"/>
  <c r="F62" i="1"/>
  <c r="E120" i="1"/>
  <c r="C120" i="1"/>
  <c r="E71" i="1"/>
  <c r="D71" i="1"/>
  <c r="C71" i="1"/>
  <c r="F73" i="1"/>
  <c r="G120" i="1" l="1"/>
  <c r="F120" i="1"/>
  <c r="G71" i="1"/>
  <c r="F71" i="1"/>
</calcChain>
</file>

<file path=xl/sharedStrings.xml><?xml version="1.0" encoding="utf-8"?>
<sst xmlns="http://schemas.openxmlformats.org/spreadsheetml/2006/main" count="205" uniqueCount="149">
  <si>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</si>
  <si>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</si>
  <si>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</si>
  <si>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</si>
  <si>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</si>
  <si>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</si>
  <si>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</si>
  <si>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</si>
  <si>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</si>
  <si>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</si>
  <si>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</si>
  <si>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</si>
  <si>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</si>
  <si>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</si>
  <si>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</si>
  <si>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</si>
  <si>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</si>
  <si>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</si>
  <si>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</si>
  <si>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</si>
  <si>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</si>
  <si>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</si>
  <si>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</si>
  <si>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</si>
  <si>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</si>
  <si>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</si>
  <si>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</si>
  <si>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</si>
  <si>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</si>
  <si>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</si>
  <si>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</si>
  <si>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</si>
  <si>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</si>
  <si>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</si>
  <si>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</si>
  <si>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</si>
  <si>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</si>
  <si>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</si>
  <si>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</si>
  <si>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</si>
  <si>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</si>
  <si>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</si>
  <si>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</si>
  <si>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</si>
  <si>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0150</t>
  </si>
  <si>
    <t>0180</t>
  </si>
  <si>
    <t>Сквирська міська рада</t>
  </si>
  <si>
    <t>ЗАГАЛЬНИЙ ФОНД</t>
  </si>
  <si>
    <t>2010</t>
  </si>
  <si>
    <t>2111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</si>
  <si>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</si>
  <si>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</si>
  <si>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</si>
  <si>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</si>
  <si>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</si>
  <si>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</si>
  <si>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</si>
  <si>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</si>
  <si>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</si>
  <si>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</si>
  <si>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</si>
  <si>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</si>
  <si>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</si>
  <si>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</si>
  <si>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</si>
  <si>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</si>
  <si>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</si>
  <si>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</si>
  <si>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</si>
  <si>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</si>
  <si>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</si>
  <si>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</si>
  <si>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</si>
  <si>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</si>
  <si>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</si>
  <si>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</si>
  <si>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</si>
  <si>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</si>
  <si>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</si>
  <si>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</si>
  <si>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</si>
  <si>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</si>
  <si>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</si>
  <si>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</si>
  <si>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</si>
  <si>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</si>
  <si>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</si>
  <si>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</si>
  <si>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</si>
  <si>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</si>
  <si>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</si>
  <si>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</si>
  <si>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</si>
  <si>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</si>
  <si>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</si>
  <si>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</si>
  <si>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</si>
  <si>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</si>
  <si>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9750</t>
  </si>
  <si>
    <t>Субвенція з місцевого бюджету на співфінансування інвестиційних проектів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</si>
  <si>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</si>
  <si>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</si>
  <si>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Затверджено розписом на 2022 рік</t>
  </si>
  <si>
    <t>Затверджено розписом на 2022 рік з урахування внесених змін</t>
  </si>
  <si>
    <t>затверджено розписом на 2022 рік з урахування внесених змін</t>
  </si>
  <si>
    <t>Заходи із запобігання та ліквідації надзвичайних ситуацій та наслідків стихійного лиха</t>
  </si>
  <si>
    <t>1061</t>
  </si>
  <si>
    <t>1151</t>
  </si>
  <si>
    <t>Забезпечення діяльності інклюзивно-ресурсних центрів за рахунок коштів місцевого бюджету</t>
  </si>
  <si>
    <t xml:space="preserve">Надання соціальних гарантій фізичним особам, які надають соціальні послуги громадянам похилого віку, сосбам з інвалідністю, дітям з інвалідністю, хворим, які не здатні до самообслуговування і потребують 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</si>
  <si>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</si>
  <si>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7350</t>
  </si>
  <si>
    <t>Розроблення схем планування та забудови територій (містобудівної документації)</t>
  </si>
  <si>
    <t>7322</t>
  </si>
  <si>
    <t>Будівництво мндичних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</si>
  <si>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</si>
  <si>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</si>
  <si>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</si>
  <si>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</si>
  <si>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</si>
  <si>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</si>
  <si>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8330</t>
  </si>
  <si>
    <t>Інша діяльність у сфері екології та охорони природних ресурсів</t>
  </si>
  <si>
    <t>4030</t>
  </si>
  <si>
    <t>4060</t>
  </si>
  <si>
    <t>8240</t>
  </si>
  <si>
    <t>Заходи та роботи з територіальної оборони</t>
  </si>
  <si>
    <t>2152</t>
  </si>
  <si>
    <t>Інші програми та заходи у  сфері охорони здоров"я</t>
  </si>
  <si>
    <t>3210</t>
  </si>
  <si>
    <t>Організація та проведення громадських робіт</t>
  </si>
  <si>
    <t>Забезпечення діяльності інших закладів у сфері соціального захисту і соціального забезпечення</t>
  </si>
  <si>
    <t>Будівництво медичних установ та закладів</t>
  </si>
  <si>
    <t>8110</t>
  </si>
  <si>
    <t>9800</t>
  </si>
  <si>
    <t>Субвенція з місцевого бюджету державному бюджету на виконання програм соціально-економічного розвитку  регіонів</t>
  </si>
  <si>
    <t>Виконання видаткової частини бюджету Сквирської міської територіальної громади за 2022 рік</t>
  </si>
  <si>
    <t xml:space="preserve">затверджено розписом на 2022 рік </t>
  </si>
  <si>
    <t>7680</t>
  </si>
  <si>
    <t>Членські внески до асоціацій органів місцевого самоврядування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</si>
  <si>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</si>
  <si>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Газифікація населених пунктів</t>
  </si>
  <si>
    <t>6090</t>
  </si>
  <si>
    <t>7220</t>
  </si>
  <si>
    <t xml:space="preserve">до рішення Сквирської міської ради </t>
  </si>
  <si>
    <t>від 31 січня 2023 року №03-29-VІІІ</t>
  </si>
  <si>
    <t>"Про виконання бюджету Сквирської міської територіальної громади за 2022 рік"</t>
  </si>
  <si>
    <t xml:space="preserve">Міська голова </t>
  </si>
  <si>
    <t>Валентина ЛЕВІЦЬКА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</si>
</sst>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"/>
    <numFmt numFmtId="165" formatCode="0.0"/>
    <numFmt numFmtId="166" formatCode="#0.00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topLeftCell="A120" workbookViewId="0">
      <selection activeCell="F130" sqref="F130"/>
    </sheetView>
  </sheetViews>
  <sheetFormatPr defaultRowHeight="13" x14ac:dyDescent="0.3"/>
  <cols>
    <col min="1" max="1" width="18" customWidth="1"/>
    <col min="2" max="2" width="50.69921875" customWidth="1"/>
    <col min="3" max="3" width="17.296875" customWidth="1"/>
    <col min="4" max="4" width="17.3984375" customWidth="1"/>
    <col min="5" max="5" width="15.69921875" customWidth="1"/>
    <col min="6" max="6" width="17.59765625" customWidth="1"/>
    <col min="7" max="7" width="19.3984375" customWidth="1"/>
  </cols>
  <sheetData>
    <row r="1" spans="1:7" ht="18" x14ac:dyDescent="0.4">
      <c r="F1" s="38" t="s">
        <v>32</v>
      </c>
      <c r="G1" s="38"/>
    </row>
    <row r="2" spans="1:7" ht="18" x14ac:dyDescent="0.4">
      <c r="C2" s="45" t="s">
        <v>144</v>
      </c>
      <c r="D2" s="45"/>
      <c r="E2" s="45"/>
      <c r="F2" s="45"/>
      <c r="G2" s="45"/>
    </row>
    <row r="3" spans="1:7" ht="18" x14ac:dyDescent="0.4">
      <c r="D3" s="45" t="s">
        <v>145</v>
      </c>
      <c r="E3" s="45"/>
      <c r="F3" s="45"/>
      <c r="G3" s="45"/>
    </row>
    <row r="4" spans="1:7" ht="37" customHeight="1" x14ac:dyDescent="0.4">
      <c r="C4" s="54" t="s">
        <v>146</v>
      </c>
      <c r="D4" s="54"/>
      <c r="E4" s="54"/>
      <c r="F4" s="54"/>
      <c r="G4" s="54"/>
    </row>
    <row r="5" spans="1:7" ht="17.5" x14ac:dyDescent="0.35">
      <c r="A5" s="52" t="s">
        <v>136</v>
      </c>
      <c r="B5" s="52"/>
      <c r="C5" s="52"/>
      <c r="D5" s="52"/>
      <c r="E5" s="52"/>
      <c r="F5" s="52"/>
      <c r="G5" s="52"/>
    </row>
    <row r="6" spans="1:7" ht="17.5" x14ac:dyDescent="0.35">
      <c r="A6" s="5"/>
      <c r="B6" s="5"/>
      <c r="C6" s="5"/>
      <c r="D6" s="5"/>
      <c r="E6" s="5"/>
      <c r="F6" s="5"/>
      <c r="G6" s="5"/>
    </row>
    <row r="7" spans="1:7" hidden="1" x14ac:dyDescent="0.3">
      <c r="A7" s="51"/>
      <c r="B7" s="51"/>
      <c r="C7" s="51"/>
      <c r="D7" s="51"/>
      <c r="E7" s="51"/>
    </row>
    <row r="8" spans="1:7" ht="14" x14ac:dyDescent="0.3">
      <c r="G8" s="6" t="s">
        <v>33</v>
      </c>
    </row>
    <row r="9" spans="1:7" ht="18.75" customHeight="1" x14ac:dyDescent="0.35">
      <c r="A9" s="39" t="s">
        <v>35</v>
      </c>
      <c r="B9" s="39" t="s">
        <v>34</v>
      </c>
      <c r="C9" s="43" t="s">
        <v>36</v>
      </c>
      <c r="D9" s="44"/>
      <c r="E9" s="39" t="s">
        <v>40</v>
      </c>
      <c r="F9" s="41" t="s">
        <v>37</v>
      </c>
      <c r="G9" s="42"/>
    </row>
    <row r="10" spans="1:7" s="1" customFormat="1" ht="132.75" customHeight="1" x14ac:dyDescent="0.3">
      <c r="A10" s="40"/>
      <c r="B10" s="40"/>
      <c r="C10" s="14" t="s">
        <v>102</v>
      </c>
      <c r="D10" s="14" t="s">
        <v>103</v>
      </c>
      <c r="E10" s="40"/>
      <c r="F10" s="14" t="s">
        <v>137</v>
      </c>
      <c r="G10" s="14" t="s">
        <v>104</v>
      </c>
    </row>
    <row r="11" spans="1:7" s="2" customFormat="1" ht="14" x14ac:dyDescent="0.3">
      <c r="A11" s="9">
        <v>1</v>
      </c>
      <c r="B11" s="9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</row>
    <row r="12" spans="1:7" s="3" customFormat="1" ht="17.5" x14ac:dyDescent="0.3">
      <c r="A12" s="48" t="s">
        <v>47</v>
      </c>
      <c r="B12" s="49"/>
      <c r="C12" s="49"/>
      <c r="D12" s="49"/>
      <c r="E12" s="49"/>
      <c r="F12" s="49"/>
      <c r="G12" s="50"/>
    </row>
    <row r="13" spans="1:7" s="16" customFormat="1" ht="14" x14ac:dyDescent="0.3">
      <c r="A13" s="7" t="s">
        <v>0</v>
      </c>
      <c r="B13" s="8" t="s">
        <v>46</v>
      </c>
      <c r="C13" s="26">
        <f>C14+C15+C16+C17+C18+C22+C26</f>
        <v>48402800</v>
      </c>
      <c r="D13" s="26">
        <f>D14+D15+D16+D17+D18+D22+D26+D20+D21</f>
        <v>50770816.789999999</v>
      </c>
      <c r="E13" s="26">
        <f>E14+E15+E16+E17+E18+E22+E26+E20+E21</f>
        <v>48375357.599999994</v>
      </c>
      <c r="F13" s="15">
        <f>E13/C13*100</f>
        <v>99.943304106374001</v>
      </c>
      <c r="G13" s="15">
        <f>E13/D13*100</f>
        <v>95.281818687479088</v>
      </c>
    </row>
    <row r="14" spans="1:7" ht="77.5" x14ac:dyDescent="0.3">
      <c r="A14" s="32" t="s">
        <v>44</v>
      </c>
      <c r="B14" s="13" t="s">
        <v>3</v>
      </c>
      <c r="C14" s="27">
        <v>35037800</v>
      </c>
      <c r="D14" s="27">
        <v>35550635.329999998</v>
      </c>
      <c r="E14" s="27">
        <v>34903019.329999998</v>
      </c>
      <c r="F14" s="25">
        <f t="shared" ref="F14:F71" si="0">E14/C14*100</f>
        <v>99.61532781738579</v>
      </c>
      <c r="G14" s="25">
        <f t="shared" ref="G14:G71" si="1">E14/D14*100</f>
        <v>98.178327914568939</v>
      </c>
    </row>
    <row r="15" spans="1:7" ht="15.5" x14ac:dyDescent="0.3">
      <c r="A15" s="32" t="s">
        <v>45</v>
      </c>
      <c r="B15" s="13" t="s">
        <v>4</v>
      </c>
      <c r="C15" s="27">
        <v>729600</v>
      </c>
      <c r="D15" s="27">
        <v>820719</v>
      </c>
      <c r="E15" s="27">
        <v>680861.2</v>
      </c>
      <c r="F15" s="25">
        <f t="shared" si="0"/>
        <v>93.31979166666666</v>
      </c>
      <c r="G15" s="25">
        <f t="shared" si="1"/>
        <v>82.959112680466745</v>
      </c>
    </row>
    <row r="16" spans="1:7" ht="31" x14ac:dyDescent="0.3">
      <c r="A16" s="32" t="s">
        <v>48</v>
      </c>
      <c r="B16" s="13" t="s">
        <v>5</v>
      </c>
      <c r="C16" s="27">
        <v>5856400</v>
      </c>
      <c r="D16" s="27">
        <v>7335997.79</v>
      </c>
      <c r="E16" s="27">
        <v>7216760.7199999997</v>
      </c>
      <c r="F16" s="25">
        <f t="shared" si="0"/>
        <v>123.22861689775289</v>
      </c>
      <c r="G16" s="25">
        <f t="shared" si="1"/>
        <v>98.374630508169773</v>
      </c>
    </row>
    <row r="17" spans="1:7" ht="46.5" x14ac:dyDescent="0.3">
      <c r="A17" s="32" t="s">
        <v>49</v>
      </c>
      <c r="B17" s="13" t="s">
        <v>6</v>
      </c>
      <c r="C17" s="27">
        <v>6409000</v>
      </c>
      <c r="D17" s="27">
        <v>6469000</v>
      </c>
      <c r="E17" s="27">
        <v>5415053.2699999996</v>
      </c>
      <c r="F17" s="25">
        <f t="shared" si="0"/>
        <v>84.491391324699634</v>
      </c>
      <c r="G17" s="25">
        <f t="shared" si="1"/>
        <v>83.707733343638893</v>
      </c>
    </row>
    <row r="18" spans="1:7" ht="31" x14ac:dyDescent="0.3">
      <c r="A18" s="32" t="s">
        <v>127</v>
      </c>
      <c r="B18" s="13" t="s">
        <v>128</v>
      </c>
      <c r="C18" s="27">
        <v>70000</v>
      </c>
      <c r="D18" s="27">
        <v>70000</v>
      </c>
      <c r="E18" s="27">
        <v>22033</v>
      </c>
      <c r="F18" s="25">
        <f t="shared" si="0"/>
        <v>31.475714285714286</v>
      </c>
      <c r="G18" s="25">
        <f t="shared" si="1"/>
        <v>31.475714285714286</v>
      </c>
    </row>
    <row r="19" spans="1:7" ht="31" hidden="1" x14ac:dyDescent="0.3">
      <c r="A19" s="31" t="s">
        <v>7</v>
      </c>
      <c r="B19" s="13" t="s">
        <v>8</v>
      </c>
      <c r="C19" s="27"/>
      <c r="D19" s="27"/>
      <c r="E19" s="27"/>
      <c r="F19" s="25" t="e">
        <f t="shared" si="0"/>
        <v>#DIV/0!</v>
      </c>
      <c r="G19" s="25" t="e">
        <f t="shared" si="1"/>
        <v>#DIV/0!</v>
      </c>
    </row>
    <row r="20" spans="1:7" ht="15.5" x14ac:dyDescent="0.3">
      <c r="A20" s="31" t="s">
        <v>129</v>
      </c>
      <c r="B20" s="13" t="s">
        <v>130</v>
      </c>
      <c r="C20" s="27">
        <v>0</v>
      </c>
      <c r="D20" s="27">
        <v>50000</v>
      </c>
      <c r="E20" s="27">
        <v>0</v>
      </c>
      <c r="F20" s="25">
        <v>0</v>
      </c>
      <c r="G20" s="25">
        <f t="shared" si="1"/>
        <v>0</v>
      </c>
    </row>
    <row r="21" spans="1:7" ht="31" x14ac:dyDescent="0.3">
      <c r="A21" s="31" t="s">
        <v>138</v>
      </c>
      <c r="B21" s="13" t="s">
        <v>139</v>
      </c>
      <c r="C21" s="27">
        <v>0</v>
      </c>
      <c r="D21" s="27">
        <v>15590</v>
      </c>
      <c r="E21" s="27">
        <v>0</v>
      </c>
      <c r="F21" s="25">
        <v>0</v>
      </c>
      <c r="G21" s="25">
        <f t="shared" si="1"/>
        <v>0</v>
      </c>
    </row>
    <row r="22" spans="1:7" ht="15.5" x14ac:dyDescent="0.3">
      <c r="A22" s="32" t="s">
        <v>50</v>
      </c>
      <c r="B22" s="13" t="s">
        <v>51</v>
      </c>
      <c r="C22" s="27">
        <v>300000</v>
      </c>
      <c r="D22" s="27">
        <v>68874.67</v>
      </c>
      <c r="E22" s="27">
        <v>25000</v>
      </c>
      <c r="F22" s="25">
        <f t="shared" si="0"/>
        <v>8.3333333333333321</v>
      </c>
      <c r="G22" s="25">
        <f t="shared" si="1"/>
        <v>36.297814566661444</v>
      </c>
    </row>
    <row r="23" spans="1:7" ht="46.5" hidden="1" x14ac:dyDescent="0.3">
      <c r="A23" s="31" t="s">
        <v>9</v>
      </c>
      <c r="B23" s="13" t="s">
        <v>10</v>
      </c>
      <c r="C23" s="27"/>
      <c r="D23" s="27"/>
      <c r="E23" s="27"/>
      <c r="F23" s="25" t="e">
        <f t="shared" si="0"/>
        <v>#DIV/0!</v>
      </c>
      <c r="G23" s="25" t="e">
        <f t="shared" si="1"/>
        <v>#DIV/0!</v>
      </c>
    </row>
    <row r="24" spans="1:7" ht="31" hidden="1" x14ac:dyDescent="0.3">
      <c r="A24" s="12" t="s">
        <v>12</v>
      </c>
      <c r="B24" s="13" t="s">
        <v>13</v>
      </c>
      <c r="C24" s="27"/>
      <c r="D24" s="27"/>
      <c r="E24" s="27"/>
      <c r="F24" s="25" t="e">
        <f t="shared" si="0"/>
        <v>#DIV/0!</v>
      </c>
      <c r="G24" s="25" t="e">
        <f t="shared" si="1"/>
        <v>#DIV/0!</v>
      </c>
    </row>
    <row r="25" spans="1:7" ht="46.5" hidden="1" x14ac:dyDescent="0.3">
      <c r="A25" s="12" t="s">
        <v>14</v>
      </c>
      <c r="B25" s="13" t="s">
        <v>15</v>
      </c>
      <c r="C25" s="27"/>
      <c r="D25" s="27"/>
      <c r="E25" s="27"/>
      <c r="F25" s="25" t="e">
        <f t="shared" si="0"/>
        <v>#DIV/0!</v>
      </c>
      <c r="G25" s="25" t="e">
        <f t="shared" si="1"/>
        <v>#DIV/0!</v>
      </c>
    </row>
    <row r="26" spans="1:7" ht="46.5" x14ac:dyDescent="0.3">
      <c r="A26" s="12">
        <v>8110</v>
      </c>
      <c r="B26" s="13" t="s">
        <v>105</v>
      </c>
      <c r="C26" s="27">
        <v>0</v>
      </c>
      <c r="D26" s="27">
        <v>390000</v>
      </c>
      <c r="E26" s="27">
        <v>112630.08</v>
      </c>
      <c r="F26" s="25">
        <v>0</v>
      </c>
      <c r="G26" s="25">
        <f t="shared" si="1"/>
        <v>28.879507692307694</v>
      </c>
    </row>
    <row r="27" spans="1:7" s="16" customFormat="1" ht="15" x14ac:dyDescent="0.3">
      <c r="A27" s="10" t="s">
        <v>16</v>
      </c>
      <c r="B27" s="11" t="s">
        <v>52</v>
      </c>
      <c r="C27" s="28">
        <f>C28+C29+C30+C31+C32+C34+C35+C36+C38+C39+C40+C41+C33+C37+C42</f>
        <v>192816323</v>
      </c>
      <c r="D27" s="28">
        <f t="shared" ref="D27:E27" si="2">D28+D29+D30+D31+D32+D34+D35+D36+D38+D39+D40+D41+D33+D37+D42</f>
        <v>183513045.41999999</v>
      </c>
      <c r="E27" s="28">
        <f t="shared" si="2"/>
        <v>169947693.57000002</v>
      </c>
      <c r="F27" s="15">
        <f t="shared" si="0"/>
        <v>88.139681810030169</v>
      </c>
      <c r="G27" s="15">
        <f t="shared" si="1"/>
        <v>92.607963200134677</v>
      </c>
    </row>
    <row r="28" spans="1:7" ht="15.5" x14ac:dyDescent="0.3">
      <c r="A28" s="32" t="s">
        <v>53</v>
      </c>
      <c r="B28" s="13" t="s">
        <v>17</v>
      </c>
      <c r="C28" s="27">
        <v>25036100</v>
      </c>
      <c r="D28" s="27">
        <v>24784273.59</v>
      </c>
      <c r="E28" s="27">
        <v>19636128.879999999</v>
      </c>
      <c r="F28" s="25">
        <f t="shared" si="0"/>
        <v>78.431260779434496</v>
      </c>
      <c r="G28" s="25">
        <f t="shared" si="1"/>
        <v>79.228179953286244</v>
      </c>
    </row>
    <row r="29" spans="1:7" ht="31" x14ac:dyDescent="0.3">
      <c r="A29" s="32" t="s">
        <v>55</v>
      </c>
      <c r="B29" s="13" t="s">
        <v>54</v>
      </c>
      <c r="C29" s="27">
        <v>49152600</v>
      </c>
      <c r="D29" s="27">
        <v>48451832.899999999</v>
      </c>
      <c r="E29" s="27">
        <v>43383885.520000003</v>
      </c>
      <c r="F29" s="25">
        <f t="shared" si="0"/>
        <v>88.263663610877146</v>
      </c>
      <c r="G29" s="25">
        <f t="shared" si="1"/>
        <v>89.540235989710112</v>
      </c>
    </row>
    <row r="30" spans="1:7" ht="46.5" x14ac:dyDescent="0.3">
      <c r="A30" s="32" t="s">
        <v>56</v>
      </c>
      <c r="B30" s="13" t="s">
        <v>57</v>
      </c>
      <c r="C30" s="27">
        <v>2748400</v>
      </c>
      <c r="D30" s="27">
        <v>1560342.59</v>
      </c>
      <c r="E30" s="27">
        <v>1266851.3899999999</v>
      </c>
      <c r="F30" s="25">
        <f t="shared" si="0"/>
        <v>46.09414168243341</v>
      </c>
      <c r="G30" s="25">
        <f t="shared" si="1"/>
        <v>81.190592253205097</v>
      </c>
    </row>
    <row r="31" spans="1:7" ht="31" x14ac:dyDescent="0.3">
      <c r="A31" s="32" t="s">
        <v>58</v>
      </c>
      <c r="B31" s="13" t="s">
        <v>54</v>
      </c>
      <c r="C31" s="27">
        <v>98518400</v>
      </c>
      <c r="D31" s="27">
        <v>88972350.129999995</v>
      </c>
      <c r="E31" s="27">
        <v>88538030.609999999</v>
      </c>
      <c r="F31" s="25">
        <f t="shared" si="0"/>
        <v>89.869537680270895</v>
      </c>
      <c r="G31" s="25">
        <f t="shared" si="1"/>
        <v>99.511848884102307</v>
      </c>
    </row>
    <row r="32" spans="1:7" ht="46.5" x14ac:dyDescent="0.3">
      <c r="A32" s="32" t="s">
        <v>59</v>
      </c>
      <c r="B32" s="13" t="s">
        <v>57</v>
      </c>
      <c r="C32" s="27">
        <v>890600</v>
      </c>
      <c r="D32" s="27">
        <v>495849.87</v>
      </c>
      <c r="E32" s="27">
        <v>495849.87</v>
      </c>
      <c r="F32" s="25">
        <f t="shared" si="0"/>
        <v>55.675934201661804</v>
      </c>
      <c r="G32" s="25">
        <f t="shared" si="1"/>
        <v>100</v>
      </c>
    </row>
    <row r="33" spans="1:7" ht="31" x14ac:dyDescent="0.3">
      <c r="A33" s="32" t="s">
        <v>106</v>
      </c>
      <c r="B33" s="13" t="s">
        <v>54</v>
      </c>
      <c r="C33" s="27">
        <v>0</v>
      </c>
      <c r="D33" s="27">
        <v>2377608.71</v>
      </c>
      <c r="E33" s="27">
        <v>2114350.7400000002</v>
      </c>
      <c r="F33" s="25">
        <v>0</v>
      </c>
      <c r="G33" s="25">
        <f t="shared" si="1"/>
        <v>88.927615848109852</v>
      </c>
    </row>
    <row r="34" spans="1:7" ht="46.5" x14ac:dyDescent="0.3">
      <c r="A34" s="32" t="s">
        <v>60</v>
      </c>
      <c r="B34" s="13" t="s">
        <v>18</v>
      </c>
      <c r="C34" s="27">
        <v>4900100</v>
      </c>
      <c r="D34" s="27">
        <v>4883980</v>
      </c>
      <c r="E34" s="27">
        <v>4752153.41</v>
      </c>
      <c r="F34" s="25">
        <f t="shared" si="0"/>
        <v>96.980743454215229</v>
      </c>
      <c r="G34" s="25">
        <f t="shared" si="1"/>
        <v>97.300836817513598</v>
      </c>
    </row>
    <row r="35" spans="1:7" ht="31" x14ac:dyDescent="0.3">
      <c r="A35" s="32" t="s">
        <v>61</v>
      </c>
      <c r="B35" s="13" t="s">
        <v>19</v>
      </c>
      <c r="C35" s="27">
        <v>5356800</v>
      </c>
      <c r="D35" s="27">
        <v>5521962</v>
      </c>
      <c r="E35" s="27">
        <v>5296580.1500000004</v>
      </c>
      <c r="F35" s="25">
        <f t="shared" si="0"/>
        <v>98.875824186081246</v>
      </c>
      <c r="G35" s="25">
        <f t="shared" si="1"/>
        <v>95.918446197203096</v>
      </c>
    </row>
    <row r="36" spans="1:7" ht="15.5" x14ac:dyDescent="0.3">
      <c r="A36" s="32" t="s">
        <v>62</v>
      </c>
      <c r="B36" s="13" t="s">
        <v>41</v>
      </c>
      <c r="C36" s="27">
        <v>25400</v>
      </c>
      <c r="D36" s="27">
        <v>25400</v>
      </c>
      <c r="E36" s="27">
        <v>18124.439999999999</v>
      </c>
      <c r="F36" s="25">
        <f t="shared" si="0"/>
        <v>71.356062992125985</v>
      </c>
      <c r="G36" s="25">
        <f t="shared" si="1"/>
        <v>71.356062992125985</v>
      </c>
    </row>
    <row r="37" spans="1:7" ht="46.5" x14ac:dyDescent="0.3">
      <c r="A37" s="32" t="s">
        <v>107</v>
      </c>
      <c r="B37" s="13" t="s">
        <v>108</v>
      </c>
      <c r="C37" s="27">
        <v>137300</v>
      </c>
      <c r="D37" s="27">
        <v>137300</v>
      </c>
      <c r="E37" s="27">
        <v>127768.17</v>
      </c>
      <c r="F37" s="25">
        <f t="shared" si="0"/>
        <v>93.057662053896578</v>
      </c>
      <c r="G37" s="25">
        <f t="shared" si="1"/>
        <v>93.057662053896578</v>
      </c>
    </row>
    <row r="38" spans="1:7" ht="46.5" x14ac:dyDescent="0.3">
      <c r="A38" s="32" t="s">
        <v>63</v>
      </c>
      <c r="B38" s="13" t="s">
        <v>64</v>
      </c>
      <c r="C38" s="27">
        <v>1952023</v>
      </c>
      <c r="D38" s="27">
        <v>1756818</v>
      </c>
      <c r="E38" s="27">
        <v>710175.05</v>
      </c>
      <c r="F38" s="25">
        <f t="shared" si="0"/>
        <v>36.381489869740271</v>
      </c>
      <c r="G38" s="25">
        <f t="shared" si="1"/>
        <v>40.423939759269317</v>
      </c>
    </row>
    <row r="39" spans="1:7" ht="31" x14ac:dyDescent="0.3">
      <c r="A39" s="32" t="s">
        <v>65</v>
      </c>
      <c r="B39" s="13" t="s">
        <v>66</v>
      </c>
      <c r="C39" s="27">
        <v>634400</v>
      </c>
      <c r="D39" s="27">
        <v>634652</v>
      </c>
      <c r="E39" s="27">
        <v>538070.43999999994</v>
      </c>
      <c r="F39" s="25">
        <f t="shared" si="0"/>
        <v>84.815643127364424</v>
      </c>
      <c r="G39" s="25">
        <f t="shared" si="1"/>
        <v>84.781965549624033</v>
      </c>
    </row>
    <row r="40" spans="1:7" ht="62" x14ac:dyDescent="0.3">
      <c r="A40" s="32" t="s">
        <v>67</v>
      </c>
      <c r="B40" s="13" t="s">
        <v>68</v>
      </c>
      <c r="C40" s="27">
        <v>0</v>
      </c>
      <c r="D40" s="27">
        <v>453220</v>
      </c>
      <c r="E40" s="27">
        <v>154164.76999999999</v>
      </c>
      <c r="F40" s="25">
        <v>0</v>
      </c>
      <c r="G40" s="25">
        <f t="shared" si="1"/>
        <v>34.015438418428133</v>
      </c>
    </row>
    <row r="41" spans="1:7" ht="46.5" x14ac:dyDescent="0.3">
      <c r="A41" s="32" t="s">
        <v>69</v>
      </c>
      <c r="B41" s="13" t="s">
        <v>20</v>
      </c>
      <c r="C41" s="27">
        <v>3464200</v>
      </c>
      <c r="D41" s="27">
        <v>3424764</v>
      </c>
      <c r="E41" s="27">
        <v>2882868.5</v>
      </c>
      <c r="F41" s="25">
        <f t="shared" si="0"/>
        <v>83.218881704289601</v>
      </c>
      <c r="G41" s="25">
        <f t="shared" si="1"/>
        <v>84.177143300969064</v>
      </c>
    </row>
    <row r="42" spans="1:7" ht="15.5" x14ac:dyDescent="0.3">
      <c r="A42" s="32" t="s">
        <v>125</v>
      </c>
      <c r="B42" s="13" t="s">
        <v>126</v>
      </c>
      <c r="C42" s="27">
        <v>0</v>
      </c>
      <c r="D42" s="27">
        <v>32691.63</v>
      </c>
      <c r="E42" s="27">
        <v>32691.63</v>
      </c>
      <c r="F42" s="25">
        <v>0</v>
      </c>
      <c r="G42" s="25">
        <f t="shared" si="1"/>
        <v>100</v>
      </c>
    </row>
    <row r="43" spans="1:7" s="16" customFormat="1" ht="45" x14ac:dyDescent="0.3">
      <c r="A43" s="10" t="s">
        <v>21</v>
      </c>
      <c r="B43" s="11" t="s">
        <v>70</v>
      </c>
      <c r="C43" s="28">
        <f>C44+C45+C46+C47+C48+C49+C50+C51+C52+C53</f>
        <v>12851700</v>
      </c>
      <c r="D43" s="28">
        <f t="shared" ref="D43:E43" si="3">D44+D45+D46+D47+D48+D49+D50+D51+D52+D53</f>
        <v>16229021.98</v>
      </c>
      <c r="E43" s="28">
        <f t="shared" si="3"/>
        <v>14361652.369999999</v>
      </c>
      <c r="F43" s="15">
        <v>0</v>
      </c>
      <c r="G43" s="15">
        <f t="shared" si="1"/>
        <v>88.493640514497585</v>
      </c>
    </row>
    <row r="44" spans="1:7" ht="35.25" customHeight="1" x14ac:dyDescent="0.3">
      <c r="A44" s="12">
        <v>3031</v>
      </c>
      <c r="B44" s="13" t="s">
        <v>42</v>
      </c>
      <c r="C44" s="27">
        <v>50000</v>
      </c>
      <c r="D44" s="27">
        <v>0</v>
      </c>
      <c r="E44" s="27">
        <v>0</v>
      </c>
      <c r="F44" s="25">
        <v>0</v>
      </c>
      <c r="G44" s="25">
        <v>0</v>
      </c>
    </row>
    <row r="45" spans="1:7" ht="53.25" customHeight="1" x14ac:dyDescent="0.3">
      <c r="A45" s="12">
        <v>3032</v>
      </c>
      <c r="B45" s="13" t="s">
        <v>43</v>
      </c>
      <c r="C45" s="27">
        <v>200000</v>
      </c>
      <c r="D45" s="27">
        <v>0</v>
      </c>
      <c r="E45" s="27">
        <v>0</v>
      </c>
      <c r="F45" s="25">
        <v>0</v>
      </c>
      <c r="G45" s="25">
        <v>0</v>
      </c>
    </row>
    <row r="46" spans="1:7" ht="46.5" x14ac:dyDescent="0.3">
      <c r="A46" s="12">
        <v>3050</v>
      </c>
      <c r="B46" s="13" t="s">
        <v>10</v>
      </c>
      <c r="C46" s="27">
        <v>471700</v>
      </c>
      <c r="D46" s="27">
        <v>0</v>
      </c>
      <c r="E46" s="27">
        <v>0</v>
      </c>
      <c r="F46" s="25">
        <v>0</v>
      </c>
      <c r="G46" s="25">
        <v>0</v>
      </c>
    </row>
    <row r="47" spans="1:7" ht="62" x14ac:dyDescent="0.3">
      <c r="A47" s="12">
        <v>3104</v>
      </c>
      <c r="B47" s="13" t="s">
        <v>22</v>
      </c>
      <c r="C47" s="27">
        <v>9560000</v>
      </c>
      <c r="D47" s="27">
        <v>9859000</v>
      </c>
      <c r="E47" s="27">
        <v>9721422.9299999997</v>
      </c>
      <c r="F47" s="25">
        <v>0</v>
      </c>
      <c r="G47" s="25">
        <f t="shared" si="1"/>
        <v>98.604553504412209</v>
      </c>
    </row>
    <row r="48" spans="1:7" ht="15.5" x14ac:dyDescent="0.3">
      <c r="A48" s="12">
        <v>3133</v>
      </c>
      <c r="B48" s="13" t="s">
        <v>11</v>
      </c>
      <c r="C48" s="27">
        <v>50000</v>
      </c>
      <c r="D48" s="27">
        <v>50000</v>
      </c>
      <c r="E48" s="27">
        <v>49000</v>
      </c>
      <c r="F48" s="25">
        <v>0</v>
      </c>
      <c r="G48" s="25">
        <f t="shared" si="1"/>
        <v>98</v>
      </c>
    </row>
    <row r="49" spans="1:7" ht="77.5" x14ac:dyDescent="0.3">
      <c r="A49" s="12">
        <v>3140</v>
      </c>
      <c r="B49" s="13" t="s">
        <v>71</v>
      </c>
      <c r="C49" s="27">
        <v>200000</v>
      </c>
      <c r="D49" s="27">
        <v>0</v>
      </c>
      <c r="E49" s="27">
        <v>0</v>
      </c>
      <c r="F49" s="25">
        <v>0</v>
      </c>
      <c r="G49" s="25">
        <v>0</v>
      </c>
    </row>
    <row r="50" spans="1:7" ht="62" customHeight="1" x14ac:dyDescent="0.3">
      <c r="A50" s="12">
        <v>3160</v>
      </c>
      <c r="B50" s="13" t="s">
        <v>109</v>
      </c>
      <c r="C50" s="27">
        <v>600000</v>
      </c>
      <c r="D50" s="27">
        <v>1150000</v>
      </c>
      <c r="E50" s="27">
        <v>1092270.6499999999</v>
      </c>
      <c r="F50" s="25">
        <v>0</v>
      </c>
      <c r="G50" s="25">
        <f t="shared" si="1"/>
        <v>94.980056521739115</v>
      </c>
    </row>
    <row r="51" spans="1:7" ht="51.5" customHeight="1" x14ac:dyDescent="0.3">
      <c r="A51" s="12">
        <v>3230</v>
      </c>
      <c r="B51" s="13" t="s">
        <v>110</v>
      </c>
      <c r="C51" s="27">
        <v>0</v>
      </c>
      <c r="D51" s="27">
        <v>100000</v>
      </c>
      <c r="E51" s="27">
        <v>0</v>
      </c>
      <c r="F51" s="25">
        <v>0</v>
      </c>
      <c r="G51" s="25">
        <f t="shared" si="1"/>
        <v>0</v>
      </c>
    </row>
    <row r="52" spans="1:7" ht="51.5" customHeight="1" x14ac:dyDescent="0.3">
      <c r="A52" s="12">
        <v>3241</v>
      </c>
      <c r="B52" s="13" t="s">
        <v>131</v>
      </c>
      <c r="C52" s="27">
        <v>0</v>
      </c>
      <c r="D52" s="27">
        <v>1150021.98</v>
      </c>
      <c r="E52" s="27">
        <v>330186.69</v>
      </c>
      <c r="F52" s="25">
        <v>0</v>
      </c>
      <c r="G52" s="25">
        <f t="shared" si="1"/>
        <v>28.711337325917892</v>
      </c>
    </row>
    <row r="53" spans="1:7" ht="31" x14ac:dyDescent="0.3">
      <c r="A53" s="12">
        <v>3242</v>
      </c>
      <c r="B53" s="13" t="s">
        <v>23</v>
      </c>
      <c r="C53" s="27">
        <v>1720000</v>
      </c>
      <c r="D53" s="27">
        <v>3920000</v>
      </c>
      <c r="E53" s="27">
        <v>3168772.1</v>
      </c>
      <c r="F53" s="25">
        <v>0</v>
      </c>
      <c r="G53" s="25">
        <f t="shared" si="1"/>
        <v>80.83602295918368</v>
      </c>
    </row>
    <row r="54" spans="1:7" ht="30" x14ac:dyDescent="0.3">
      <c r="A54" s="10" t="s">
        <v>24</v>
      </c>
      <c r="B54" s="11" t="s">
        <v>72</v>
      </c>
      <c r="C54" s="28">
        <f>C55+C56+C57+C58+C59+C60+C61</f>
        <v>18608600</v>
      </c>
      <c r="D54" s="28">
        <f t="shared" ref="D54:E54" si="4">D55+D56+D57+D58+D59+D60+D61</f>
        <v>18808100</v>
      </c>
      <c r="E54" s="28">
        <f t="shared" si="4"/>
        <v>16882396.380000003</v>
      </c>
      <c r="F54" s="15">
        <f t="shared" si="0"/>
        <v>90.723624453209823</v>
      </c>
      <c r="G54" s="15">
        <f t="shared" si="1"/>
        <v>89.761306990073436</v>
      </c>
    </row>
    <row r="55" spans="1:7" ht="31" x14ac:dyDescent="0.3">
      <c r="A55" s="12">
        <v>1080</v>
      </c>
      <c r="B55" s="13" t="s">
        <v>73</v>
      </c>
      <c r="C55" s="27">
        <v>5586100</v>
      </c>
      <c r="D55" s="27">
        <v>5586100</v>
      </c>
      <c r="E55" s="27">
        <v>5044924.01</v>
      </c>
      <c r="F55" s="25">
        <f t="shared" si="0"/>
        <v>90.312096274681792</v>
      </c>
      <c r="G55" s="25">
        <f t="shared" si="1"/>
        <v>90.312096274681792</v>
      </c>
    </row>
    <row r="56" spans="1:7" ht="15.5" x14ac:dyDescent="0.3">
      <c r="A56" s="12">
        <v>4030</v>
      </c>
      <c r="B56" s="13" t="s">
        <v>25</v>
      </c>
      <c r="C56" s="27">
        <v>4138600</v>
      </c>
      <c r="D56" s="27">
        <v>4138600</v>
      </c>
      <c r="E56" s="27">
        <v>3992779.7</v>
      </c>
      <c r="F56" s="25">
        <f t="shared" si="0"/>
        <v>96.476579036389126</v>
      </c>
      <c r="G56" s="25">
        <f t="shared" si="1"/>
        <v>96.476579036389126</v>
      </c>
    </row>
    <row r="57" spans="1:7" ht="15.5" x14ac:dyDescent="0.3">
      <c r="A57" s="12">
        <v>4040</v>
      </c>
      <c r="B57" s="13" t="s">
        <v>26</v>
      </c>
      <c r="C57" s="27">
        <v>341500</v>
      </c>
      <c r="D57" s="27">
        <v>341500</v>
      </c>
      <c r="E57" s="27">
        <v>322779.58</v>
      </c>
      <c r="F57" s="25">
        <f t="shared" si="0"/>
        <v>94.518178623718896</v>
      </c>
      <c r="G57" s="25">
        <f t="shared" si="1"/>
        <v>94.518178623718896</v>
      </c>
    </row>
    <row r="58" spans="1:7" ht="46.5" x14ac:dyDescent="0.3">
      <c r="A58" s="12">
        <v>4060</v>
      </c>
      <c r="B58" s="13" t="s">
        <v>27</v>
      </c>
      <c r="C58" s="27">
        <v>7094500</v>
      </c>
      <c r="D58" s="27">
        <v>7294000</v>
      </c>
      <c r="E58" s="27">
        <v>6268607.3300000001</v>
      </c>
      <c r="F58" s="25">
        <f t="shared" si="0"/>
        <v>88.358690957784205</v>
      </c>
      <c r="G58" s="25">
        <f t="shared" si="1"/>
        <v>85.941970523718126</v>
      </c>
    </row>
    <row r="59" spans="1:7" ht="31" x14ac:dyDescent="0.3">
      <c r="A59" s="12">
        <v>4081</v>
      </c>
      <c r="B59" s="13" t="s">
        <v>28</v>
      </c>
      <c r="C59" s="27">
        <v>1177900</v>
      </c>
      <c r="D59" s="27">
        <v>1177900</v>
      </c>
      <c r="E59" s="27">
        <v>1131087.05</v>
      </c>
      <c r="F59" s="25">
        <f t="shared" si="0"/>
        <v>96.025727990491561</v>
      </c>
      <c r="G59" s="25">
        <f t="shared" si="1"/>
        <v>96.025727990491561</v>
      </c>
    </row>
    <row r="60" spans="1:7" ht="31" x14ac:dyDescent="0.3">
      <c r="A60" s="12">
        <v>5011</v>
      </c>
      <c r="B60" s="13" t="s">
        <v>29</v>
      </c>
      <c r="C60" s="27">
        <v>150000</v>
      </c>
      <c r="D60" s="27">
        <v>150000</v>
      </c>
      <c r="E60" s="27">
        <v>10239</v>
      </c>
      <c r="F60" s="25">
        <f t="shared" si="0"/>
        <v>6.8260000000000005</v>
      </c>
      <c r="G60" s="25">
        <f t="shared" si="1"/>
        <v>6.8260000000000005</v>
      </c>
    </row>
    <row r="61" spans="1:7" ht="31" x14ac:dyDescent="0.3">
      <c r="A61" s="12">
        <v>8220</v>
      </c>
      <c r="B61" s="13" t="s">
        <v>13</v>
      </c>
      <c r="C61" s="27">
        <v>120000</v>
      </c>
      <c r="D61" s="27">
        <v>120000</v>
      </c>
      <c r="E61" s="27">
        <v>111979.71</v>
      </c>
      <c r="F61" s="25">
        <f t="shared" si="0"/>
        <v>93.31642500000001</v>
      </c>
      <c r="G61" s="25">
        <f t="shared" si="1"/>
        <v>93.31642500000001</v>
      </c>
    </row>
    <row r="62" spans="1:7" s="16" customFormat="1" ht="60" x14ac:dyDescent="0.3">
      <c r="A62" s="10">
        <v>12</v>
      </c>
      <c r="B62" s="11" t="s">
        <v>74</v>
      </c>
      <c r="C62" s="28">
        <f>C63+C64+C65+C66+C67</f>
        <v>13220000</v>
      </c>
      <c r="D62" s="28">
        <f t="shared" ref="D62:E62" si="5">D63+D64+D65+D66+D67</f>
        <v>18062909.98</v>
      </c>
      <c r="E62" s="28">
        <f t="shared" si="5"/>
        <v>16976193.190000001</v>
      </c>
      <c r="F62" s="15">
        <f t="shared" si="0"/>
        <v>128.41295907715585</v>
      </c>
      <c r="G62" s="15">
        <f t="shared" si="1"/>
        <v>93.983711421895705</v>
      </c>
    </row>
    <row r="63" spans="1:7" ht="31" x14ac:dyDescent="0.3">
      <c r="A63" s="12">
        <v>6014</v>
      </c>
      <c r="B63" s="13" t="s">
        <v>75</v>
      </c>
      <c r="C63" s="27">
        <v>1520000</v>
      </c>
      <c r="D63" s="27">
        <v>1520000</v>
      </c>
      <c r="E63" s="27">
        <v>1520000</v>
      </c>
      <c r="F63" s="25">
        <f t="shared" si="0"/>
        <v>100</v>
      </c>
      <c r="G63" s="25">
        <f t="shared" si="1"/>
        <v>100</v>
      </c>
    </row>
    <row r="64" spans="1:7" ht="15.5" x14ac:dyDescent="0.3">
      <c r="A64" s="12">
        <v>6030</v>
      </c>
      <c r="B64" s="13" t="s">
        <v>76</v>
      </c>
      <c r="C64" s="27">
        <v>9400000</v>
      </c>
      <c r="D64" s="27">
        <v>8900000</v>
      </c>
      <c r="E64" s="27">
        <v>8116585.0300000003</v>
      </c>
      <c r="F64" s="25">
        <f t="shared" si="0"/>
        <v>86.34664925531915</v>
      </c>
      <c r="G64" s="25">
        <f t="shared" si="1"/>
        <v>91.197584606741572</v>
      </c>
    </row>
    <row r="65" spans="1:7" ht="108.5" x14ac:dyDescent="0.3">
      <c r="A65" s="12">
        <v>6071</v>
      </c>
      <c r="B65" s="13" t="s">
        <v>77</v>
      </c>
      <c r="C65" s="27">
        <v>0</v>
      </c>
      <c r="D65" s="27">
        <v>396500</v>
      </c>
      <c r="E65" s="27">
        <v>396500</v>
      </c>
      <c r="F65" s="25">
        <v>0</v>
      </c>
      <c r="G65" s="25">
        <f t="shared" si="1"/>
        <v>100</v>
      </c>
    </row>
    <row r="66" spans="1:7" ht="31" x14ac:dyDescent="0.3">
      <c r="A66" s="12">
        <v>6090</v>
      </c>
      <c r="B66" s="13" t="s">
        <v>78</v>
      </c>
      <c r="C66" s="27">
        <v>300000</v>
      </c>
      <c r="D66" s="27">
        <v>4196409.9800000004</v>
      </c>
      <c r="E66" s="27">
        <v>3925609.98</v>
      </c>
      <c r="F66" s="25">
        <f t="shared" si="0"/>
        <v>1308.53666</v>
      </c>
      <c r="G66" s="25">
        <f t="shared" si="1"/>
        <v>93.546865027711121</v>
      </c>
    </row>
    <row r="67" spans="1:7" ht="46.5" x14ac:dyDescent="0.3">
      <c r="A67" s="12">
        <v>7461</v>
      </c>
      <c r="B67" s="13" t="s">
        <v>88</v>
      </c>
      <c r="C67" s="27">
        <v>2000000</v>
      </c>
      <c r="D67" s="27">
        <v>3050000</v>
      </c>
      <c r="E67" s="27">
        <v>3017498.18</v>
      </c>
      <c r="F67" s="25">
        <f t="shared" si="0"/>
        <v>150.874909</v>
      </c>
      <c r="G67" s="25">
        <f t="shared" si="1"/>
        <v>98.934366557377047</v>
      </c>
    </row>
    <row r="68" spans="1:7" ht="30" x14ac:dyDescent="0.3">
      <c r="A68" s="10" t="s">
        <v>30</v>
      </c>
      <c r="B68" s="11" t="s">
        <v>100</v>
      </c>
      <c r="C68" s="28">
        <f>C69+C70</f>
        <v>300000</v>
      </c>
      <c r="D68" s="28">
        <f t="shared" ref="D68:E68" si="6">D69+D70</f>
        <v>400000</v>
      </c>
      <c r="E68" s="28">
        <f t="shared" si="6"/>
        <v>99920.78</v>
      </c>
      <c r="F68" s="15">
        <f t="shared" si="0"/>
        <v>33.306926666666662</v>
      </c>
      <c r="G68" s="15">
        <f t="shared" si="1"/>
        <v>24.980194999999998</v>
      </c>
    </row>
    <row r="69" spans="1:7" ht="16" customHeight="1" x14ac:dyDescent="0.3">
      <c r="A69" s="12">
        <v>8710</v>
      </c>
      <c r="B69" s="13" t="s">
        <v>79</v>
      </c>
      <c r="C69" s="27">
        <v>300000</v>
      </c>
      <c r="D69" s="27">
        <v>300000</v>
      </c>
      <c r="E69" s="27">
        <v>0</v>
      </c>
      <c r="F69" s="25">
        <f t="shared" si="0"/>
        <v>0</v>
      </c>
      <c r="G69" s="25">
        <f t="shared" si="1"/>
        <v>0</v>
      </c>
    </row>
    <row r="70" spans="1:7" ht="46.5" x14ac:dyDescent="0.3">
      <c r="A70" s="12">
        <v>9800</v>
      </c>
      <c r="B70" s="13" t="s">
        <v>140</v>
      </c>
      <c r="C70" s="27">
        <v>0</v>
      </c>
      <c r="D70" s="27">
        <v>100000</v>
      </c>
      <c r="E70" s="27">
        <v>99920.78</v>
      </c>
      <c r="F70" s="25">
        <v>0</v>
      </c>
      <c r="G70" s="25">
        <f t="shared" si="1"/>
        <v>99.920779999999993</v>
      </c>
    </row>
    <row r="71" spans="1:7" ht="15" x14ac:dyDescent="0.3">
      <c r="A71" s="10" t="s">
        <v>31</v>
      </c>
      <c r="B71" s="11" t="s">
        <v>80</v>
      </c>
      <c r="C71" s="28">
        <f>C13+C27+C43+C54+C62+C68</f>
        <v>286199423</v>
      </c>
      <c r="D71" s="28">
        <f>D13+D27+D43+D54+D62+D68</f>
        <v>287783894.16999996</v>
      </c>
      <c r="E71" s="28">
        <f>E13+E27+E43+E54+E62+E68</f>
        <v>266643213.89000002</v>
      </c>
      <c r="F71" s="15">
        <f t="shared" si="0"/>
        <v>93.166929232418482</v>
      </c>
      <c r="G71" s="15">
        <f t="shared" si="1"/>
        <v>92.653973794825461</v>
      </c>
    </row>
    <row r="72" spans="1:7" ht="17.5" x14ac:dyDescent="0.3">
      <c r="A72" s="47" t="s">
        <v>81</v>
      </c>
      <c r="B72" s="47"/>
      <c r="C72" s="47"/>
      <c r="D72" s="47"/>
      <c r="E72" s="47"/>
      <c r="F72" s="47"/>
      <c r="G72" s="47"/>
    </row>
    <row r="73" spans="1:7" s="16" customFormat="1" ht="15" hidden="1" x14ac:dyDescent="0.3">
      <c r="A73" s="19" t="s">
        <v>0</v>
      </c>
      <c r="B73" s="20" t="s">
        <v>1</v>
      </c>
      <c r="C73" s="29">
        <f>C74</f>
        <v>0</v>
      </c>
      <c r="D73" s="29">
        <f t="shared" ref="D73:E73" si="7">D74</f>
        <v>0</v>
      </c>
      <c r="E73" s="29">
        <f t="shared" si="7"/>
        <v>0</v>
      </c>
      <c r="F73" s="21" t="e">
        <f t="shared" ref="F73:F74" si="8">E73/D73*100</f>
        <v>#DIV/0!</v>
      </c>
      <c r="G73" s="21">
        <v>0</v>
      </c>
    </row>
    <row r="74" spans="1:7" ht="77.5" hidden="1" x14ac:dyDescent="0.35">
      <c r="A74" s="18" t="s">
        <v>2</v>
      </c>
      <c r="B74" s="17" t="s">
        <v>3</v>
      </c>
      <c r="C74" s="30">
        <v>0</v>
      </c>
      <c r="D74" s="30">
        <v>0</v>
      </c>
      <c r="E74" s="30">
        <v>0</v>
      </c>
      <c r="F74" s="22" t="e">
        <f t="shared" si="8"/>
        <v>#DIV/0!</v>
      </c>
      <c r="G74" s="22">
        <v>0</v>
      </c>
    </row>
    <row r="75" spans="1:7" s="16" customFormat="1" ht="15" x14ac:dyDescent="0.3">
      <c r="A75" s="19" t="s">
        <v>0</v>
      </c>
      <c r="B75" s="20" t="s">
        <v>46</v>
      </c>
      <c r="C75" s="29">
        <f>C76+C77+C79+C81+C82+C83</f>
        <v>2500000</v>
      </c>
      <c r="D75" s="29">
        <f>D76+D77+D79+D81+D82+D83+D85+D78+D84</f>
        <v>5504511.9499999993</v>
      </c>
      <c r="E75" s="29">
        <f>E76+E77+E79+E81+E82+E83+E85+E78+E84</f>
        <v>2755891.73</v>
      </c>
      <c r="F75" s="21">
        <f>E75/C75*100</f>
        <v>110.2356692</v>
      </c>
      <c r="G75" s="21">
        <f>E75/D75*100</f>
        <v>50.066050451575464</v>
      </c>
    </row>
    <row r="76" spans="1:7" s="33" customFormat="1" ht="77.5" x14ac:dyDescent="0.35">
      <c r="A76" s="18" t="s">
        <v>44</v>
      </c>
      <c r="B76" s="13" t="s">
        <v>3</v>
      </c>
      <c r="C76" s="30">
        <v>0</v>
      </c>
      <c r="D76" s="30">
        <v>330645.36</v>
      </c>
      <c r="E76" s="30">
        <v>292714.44</v>
      </c>
      <c r="F76" s="22">
        <v>0</v>
      </c>
      <c r="G76" s="22">
        <f t="shared" ref="G76:G120" si="9">E76/D76*100</f>
        <v>88.528216455237725</v>
      </c>
    </row>
    <row r="77" spans="1:7" ht="31" hidden="1" x14ac:dyDescent="0.35">
      <c r="A77" s="18" t="s">
        <v>48</v>
      </c>
      <c r="B77" s="17" t="s">
        <v>5</v>
      </c>
      <c r="C77" s="30">
        <v>0</v>
      </c>
      <c r="D77" s="30">
        <v>0</v>
      </c>
      <c r="E77" s="30">
        <v>0</v>
      </c>
      <c r="F77" s="22" t="e">
        <f t="shared" ref="F77:F120" si="10">E77/C77*100</f>
        <v>#DIV/0!</v>
      </c>
      <c r="G77" s="22" t="e">
        <f t="shared" si="9"/>
        <v>#DIV/0!</v>
      </c>
    </row>
    <row r="78" spans="1:7" ht="15.5" x14ac:dyDescent="0.35">
      <c r="A78" s="18" t="s">
        <v>113</v>
      </c>
      <c r="B78" s="17" t="s">
        <v>132</v>
      </c>
      <c r="C78" s="30">
        <v>0</v>
      </c>
      <c r="D78" s="30">
        <v>354215.06</v>
      </c>
      <c r="E78" s="30">
        <v>350426.66</v>
      </c>
      <c r="F78" s="22">
        <v>0</v>
      </c>
      <c r="G78" s="22">
        <f t="shared" si="9"/>
        <v>98.930480256824765</v>
      </c>
    </row>
    <row r="79" spans="1:7" ht="31" x14ac:dyDescent="0.35">
      <c r="A79" s="18" t="s">
        <v>111</v>
      </c>
      <c r="B79" s="17" t="s">
        <v>112</v>
      </c>
      <c r="C79" s="30">
        <v>2500000</v>
      </c>
      <c r="D79" s="30">
        <v>2500000</v>
      </c>
      <c r="E79" s="30">
        <v>0</v>
      </c>
      <c r="F79" s="22">
        <f t="shared" si="10"/>
        <v>0</v>
      </c>
      <c r="G79" s="22">
        <f t="shared" si="9"/>
        <v>0</v>
      </c>
    </row>
    <row r="80" spans="1:7" ht="46.5" hidden="1" x14ac:dyDescent="0.35">
      <c r="A80" s="18" t="s">
        <v>14</v>
      </c>
      <c r="B80" s="17" t="s">
        <v>15</v>
      </c>
      <c r="C80" s="30"/>
      <c r="D80" s="30"/>
      <c r="E80" s="30"/>
      <c r="F80" s="22" t="e">
        <f t="shared" si="10"/>
        <v>#DIV/0!</v>
      </c>
      <c r="G80" s="22" t="e">
        <f t="shared" si="9"/>
        <v>#DIV/0!</v>
      </c>
    </row>
    <row r="81" spans="1:7" ht="42" hidden="1" customHeight="1" x14ac:dyDescent="0.35">
      <c r="A81" s="18" t="s">
        <v>83</v>
      </c>
      <c r="B81" s="17" t="s">
        <v>87</v>
      </c>
      <c r="C81" s="30">
        <v>0</v>
      </c>
      <c r="D81" s="30">
        <v>0</v>
      </c>
      <c r="E81" s="30">
        <v>0</v>
      </c>
      <c r="F81" s="22" t="e">
        <f t="shared" si="10"/>
        <v>#DIV/0!</v>
      </c>
      <c r="G81" s="22" t="e">
        <f t="shared" si="9"/>
        <v>#DIV/0!</v>
      </c>
    </row>
    <row r="82" spans="1:7" ht="48.75" hidden="1" customHeight="1" x14ac:dyDescent="0.35">
      <c r="A82" s="18" t="s">
        <v>84</v>
      </c>
      <c r="B82" s="13" t="s">
        <v>88</v>
      </c>
      <c r="C82" s="30">
        <v>0</v>
      </c>
      <c r="D82" s="30">
        <v>0</v>
      </c>
      <c r="E82" s="30">
        <v>0</v>
      </c>
      <c r="F82" s="22" t="e">
        <f t="shared" si="10"/>
        <v>#DIV/0!</v>
      </c>
      <c r="G82" s="22" t="e">
        <f t="shared" si="9"/>
        <v>#DIV/0!</v>
      </c>
    </row>
    <row r="83" spans="1:7" ht="36" hidden="1" customHeight="1" x14ac:dyDescent="0.35">
      <c r="A83" s="18" t="s">
        <v>85</v>
      </c>
      <c r="B83" s="17" t="s">
        <v>89</v>
      </c>
      <c r="C83" s="30">
        <v>0</v>
      </c>
      <c r="D83" s="30">
        <v>0</v>
      </c>
      <c r="E83" s="30">
        <v>0</v>
      </c>
      <c r="F83" s="22" t="e">
        <f t="shared" si="10"/>
        <v>#DIV/0!</v>
      </c>
      <c r="G83" s="22" t="e">
        <f t="shared" si="9"/>
        <v>#DIV/0!</v>
      </c>
    </row>
    <row r="84" spans="1:7" ht="36" customHeight="1" x14ac:dyDescent="0.35">
      <c r="A84" s="18" t="s">
        <v>133</v>
      </c>
      <c r="B84" s="17" t="s">
        <v>105</v>
      </c>
      <c r="C84" s="30">
        <v>0</v>
      </c>
      <c r="D84" s="30">
        <v>1860000</v>
      </c>
      <c r="E84" s="30">
        <v>1678758</v>
      </c>
      <c r="F84" s="22">
        <v>0</v>
      </c>
      <c r="G84" s="22">
        <f t="shared" si="9"/>
        <v>90.255806451612912</v>
      </c>
    </row>
    <row r="85" spans="1:7" ht="36" customHeight="1" x14ac:dyDescent="0.35">
      <c r="A85" s="18" t="s">
        <v>125</v>
      </c>
      <c r="B85" s="13" t="s">
        <v>126</v>
      </c>
      <c r="C85" s="30">
        <v>0</v>
      </c>
      <c r="D85" s="30">
        <v>459651.53</v>
      </c>
      <c r="E85" s="30">
        <v>433992.63</v>
      </c>
      <c r="F85" s="22">
        <v>0</v>
      </c>
      <c r="G85" s="22">
        <f t="shared" si="9"/>
        <v>94.417749463381526</v>
      </c>
    </row>
    <row r="86" spans="1:7" s="16" customFormat="1" ht="21.75" customHeight="1" x14ac:dyDescent="0.3">
      <c r="A86" s="19" t="s">
        <v>16</v>
      </c>
      <c r="B86" s="20" t="s">
        <v>52</v>
      </c>
      <c r="C86" s="29">
        <f>C87+C88+C89</f>
        <v>1200000</v>
      </c>
      <c r="D86" s="29">
        <f>D87+D88+D90+D91+D92</f>
        <v>5870420.5300000003</v>
      </c>
      <c r="E86" s="29">
        <f>E87+E88+E89+E90+E92+E91</f>
        <v>5238718.7700000005</v>
      </c>
      <c r="F86" s="21">
        <f t="shared" si="10"/>
        <v>436.55989750000003</v>
      </c>
      <c r="G86" s="21">
        <f t="shared" si="9"/>
        <v>89.239241775409923</v>
      </c>
    </row>
    <row r="87" spans="1:7" ht="15.5" x14ac:dyDescent="0.35">
      <c r="A87" s="18" t="s">
        <v>53</v>
      </c>
      <c r="B87" s="17" t="s">
        <v>17</v>
      </c>
      <c r="C87" s="30">
        <v>800000</v>
      </c>
      <c r="D87" s="30">
        <v>571259.81999999995</v>
      </c>
      <c r="E87" s="30">
        <v>402896.8</v>
      </c>
      <c r="F87" s="22">
        <f t="shared" si="10"/>
        <v>50.362099999999998</v>
      </c>
      <c r="G87" s="22">
        <f t="shared" si="9"/>
        <v>70.52776790777969</v>
      </c>
    </row>
    <row r="88" spans="1:7" ht="31" x14ac:dyDescent="0.35">
      <c r="A88" s="18" t="s">
        <v>55</v>
      </c>
      <c r="B88" s="13" t="s">
        <v>54</v>
      </c>
      <c r="C88" s="30">
        <v>400000</v>
      </c>
      <c r="D88" s="30">
        <v>4343896.0599999996</v>
      </c>
      <c r="E88" s="30">
        <v>3945390.97</v>
      </c>
      <c r="F88" s="22">
        <f t="shared" si="10"/>
        <v>986.34774250000009</v>
      </c>
      <c r="G88" s="22">
        <f t="shared" si="9"/>
        <v>90.826090576393781</v>
      </c>
    </row>
    <row r="89" spans="1:7" ht="62" hidden="1" x14ac:dyDescent="0.35">
      <c r="A89" s="18" t="s">
        <v>67</v>
      </c>
      <c r="B89" s="13" t="s">
        <v>68</v>
      </c>
      <c r="C89" s="30">
        <v>0</v>
      </c>
      <c r="D89" s="30">
        <v>0</v>
      </c>
      <c r="E89" s="30">
        <v>0</v>
      </c>
      <c r="F89" s="22" t="e">
        <f t="shared" si="10"/>
        <v>#DIV/0!</v>
      </c>
      <c r="G89" s="22" t="e">
        <f t="shared" si="9"/>
        <v>#DIV/0!</v>
      </c>
    </row>
    <row r="90" spans="1:7" ht="46.5" x14ac:dyDescent="0.35">
      <c r="A90" s="18" t="s">
        <v>56</v>
      </c>
      <c r="B90" s="13" t="s">
        <v>57</v>
      </c>
      <c r="C90" s="30">
        <v>0</v>
      </c>
      <c r="D90" s="30">
        <v>151444.54</v>
      </c>
      <c r="E90" s="30">
        <v>87688</v>
      </c>
      <c r="F90" s="22">
        <v>0</v>
      </c>
      <c r="G90" s="22">
        <f t="shared" si="9"/>
        <v>57.901063980253099</v>
      </c>
    </row>
    <row r="91" spans="1:7" ht="31" x14ac:dyDescent="0.35">
      <c r="A91" s="18" t="s">
        <v>106</v>
      </c>
      <c r="B91" s="13" t="s">
        <v>54</v>
      </c>
      <c r="C91" s="30">
        <v>0</v>
      </c>
      <c r="D91" s="30">
        <v>750000</v>
      </c>
      <c r="E91" s="30">
        <v>749403</v>
      </c>
      <c r="F91" s="22">
        <v>0</v>
      </c>
      <c r="G91" s="22">
        <f t="shared" si="9"/>
        <v>99.920400000000001</v>
      </c>
    </row>
    <row r="92" spans="1:7" ht="31" x14ac:dyDescent="0.35">
      <c r="A92" s="18" t="s">
        <v>61</v>
      </c>
      <c r="B92" s="13" t="s">
        <v>19</v>
      </c>
      <c r="C92" s="30">
        <v>0</v>
      </c>
      <c r="D92" s="30">
        <v>53820.11</v>
      </c>
      <c r="E92" s="30">
        <v>53340</v>
      </c>
      <c r="F92" s="22">
        <v>0</v>
      </c>
      <c r="G92" s="22">
        <f t="shared" si="9"/>
        <v>99.107935676831588</v>
      </c>
    </row>
    <row r="93" spans="1:7" s="16" customFormat="1" ht="45" x14ac:dyDescent="0.3">
      <c r="A93" s="19" t="s">
        <v>21</v>
      </c>
      <c r="B93" s="11" t="s">
        <v>70</v>
      </c>
      <c r="C93" s="29">
        <f>C94+C95</f>
        <v>115000</v>
      </c>
      <c r="D93" s="29">
        <f t="shared" ref="D93:E93" si="11">D94+D95</f>
        <v>936562.49</v>
      </c>
      <c r="E93" s="29">
        <f t="shared" si="11"/>
        <v>840881.08</v>
      </c>
      <c r="F93" s="21">
        <f t="shared" si="10"/>
        <v>731.20093913043479</v>
      </c>
      <c r="G93" s="21">
        <f t="shared" si="9"/>
        <v>89.783766590951117</v>
      </c>
    </row>
    <row r="94" spans="1:7" ht="62" x14ac:dyDescent="0.35">
      <c r="A94" s="18" t="s">
        <v>90</v>
      </c>
      <c r="B94" s="17" t="s">
        <v>22</v>
      </c>
      <c r="C94" s="30">
        <v>115000</v>
      </c>
      <c r="D94" s="30">
        <v>936562.49</v>
      </c>
      <c r="E94" s="30">
        <v>840881.08</v>
      </c>
      <c r="F94" s="22">
        <f t="shared" si="10"/>
        <v>731.20093913043479</v>
      </c>
      <c r="G94" s="22">
        <f t="shared" si="9"/>
        <v>89.783766590951117</v>
      </c>
    </row>
    <row r="95" spans="1:7" ht="108.5" hidden="1" x14ac:dyDescent="0.35">
      <c r="A95" s="18" t="s">
        <v>39</v>
      </c>
      <c r="B95" s="17" t="s">
        <v>38</v>
      </c>
      <c r="C95" s="30">
        <v>0</v>
      </c>
      <c r="D95" s="30"/>
      <c r="E95" s="30"/>
      <c r="F95" s="22" t="e">
        <f t="shared" si="10"/>
        <v>#DIV/0!</v>
      </c>
      <c r="G95" s="22" t="e">
        <f t="shared" si="9"/>
        <v>#DIV/0!</v>
      </c>
    </row>
    <row r="96" spans="1:7" s="16" customFormat="1" ht="30" x14ac:dyDescent="0.3">
      <c r="A96" s="19">
        <v>10</v>
      </c>
      <c r="B96" s="11" t="s">
        <v>72</v>
      </c>
      <c r="C96" s="29">
        <f>C97</f>
        <v>250000</v>
      </c>
      <c r="D96" s="29">
        <f>D97+D98+D99</f>
        <v>355097.28</v>
      </c>
      <c r="E96" s="29">
        <f t="shared" ref="E96" si="12">E97+E98+E99</f>
        <v>181942.91</v>
      </c>
      <c r="F96" s="21">
        <f t="shared" si="10"/>
        <v>72.777163999999999</v>
      </c>
      <c r="G96" s="21">
        <f t="shared" si="9"/>
        <v>51.237483429892784</v>
      </c>
    </row>
    <row r="97" spans="1:7" ht="31" x14ac:dyDescent="0.35">
      <c r="A97" s="18" t="s">
        <v>91</v>
      </c>
      <c r="B97" s="17" t="s">
        <v>73</v>
      </c>
      <c r="C97" s="30">
        <v>250000</v>
      </c>
      <c r="D97" s="30">
        <v>313569.33</v>
      </c>
      <c r="E97" s="30">
        <v>145852.31</v>
      </c>
      <c r="F97" s="22">
        <f t="shared" si="10"/>
        <v>58.340923999999994</v>
      </c>
      <c r="G97" s="22">
        <f t="shared" si="9"/>
        <v>46.513576439379442</v>
      </c>
    </row>
    <row r="98" spans="1:7" ht="15.5" x14ac:dyDescent="0.35">
      <c r="A98" s="18" t="s">
        <v>123</v>
      </c>
      <c r="B98" s="17" t="s">
        <v>25</v>
      </c>
      <c r="C98" s="30">
        <v>0</v>
      </c>
      <c r="D98" s="30">
        <v>25058.15</v>
      </c>
      <c r="E98" s="30">
        <v>22091.599999999999</v>
      </c>
      <c r="F98" s="22">
        <v>0</v>
      </c>
      <c r="G98" s="22">
        <f t="shared" si="9"/>
        <v>88.161336730764233</v>
      </c>
    </row>
    <row r="99" spans="1:7" ht="46.5" x14ac:dyDescent="0.35">
      <c r="A99" s="18" t="s">
        <v>124</v>
      </c>
      <c r="B99" s="17" t="s">
        <v>27</v>
      </c>
      <c r="C99" s="30">
        <v>0</v>
      </c>
      <c r="D99" s="30">
        <v>16469.8</v>
      </c>
      <c r="E99" s="30">
        <v>13999</v>
      </c>
      <c r="F99" s="22">
        <v>0</v>
      </c>
      <c r="G99" s="22">
        <f t="shared" si="9"/>
        <v>84.997996332681637</v>
      </c>
    </row>
    <row r="100" spans="1:7" s="16" customFormat="1" ht="60" x14ac:dyDescent="0.3">
      <c r="A100" s="19" t="s">
        <v>92</v>
      </c>
      <c r="B100" s="11" t="s">
        <v>101</v>
      </c>
      <c r="C100" s="29">
        <f>SUM(C102:C116)</f>
        <v>2785400</v>
      </c>
      <c r="D100" s="29">
        <f>SUM(D101:D116)</f>
        <v>11939128.300000001</v>
      </c>
      <c r="E100" s="29">
        <f>SUM(E101:E116)</f>
        <v>6035118.3700000001</v>
      </c>
      <c r="F100" s="21">
        <f t="shared" si="10"/>
        <v>216.66971960939185</v>
      </c>
      <c r="G100" s="21">
        <f t="shared" si="9"/>
        <v>50.549070404076311</v>
      </c>
    </row>
    <row r="101" spans="1:7" s="33" customFormat="1" ht="31" x14ac:dyDescent="0.35">
      <c r="A101" s="18" t="s">
        <v>106</v>
      </c>
      <c r="B101" s="13" t="s">
        <v>54</v>
      </c>
      <c r="C101" s="30">
        <v>0</v>
      </c>
      <c r="D101" s="30">
        <v>3357529.41</v>
      </c>
      <c r="E101" s="30">
        <v>1676676.29</v>
      </c>
      <c r="F101" s="22">
        <v>0</v>
      </c>
      <c r="G101" s="22">
        <f t="shared" si="9"/>
        <v>49.937799055645499</v>
      </c>
    </row>
    <row r="102" spans="1:7" ht="15.5" hidden="1" x14ac:dyDescent="0.35">
      <c r="A102" s="18" t="s">
        <v>93</v>
      </c>
      <c r="B102" s="17" t="s">
        <v>76</v>
      </c>
      <c r="C102" s="30">
        <v>0</v>
      </c>
      <c r="D102" s="30">
        <v>0</v>
      </c>
      <c r="E102" s="30">
        <v>0</v>
      </c>
      <c r="F102" s="22" t="e">
        <f t="shared" si="10"/>
        <v>#DIV/0!</v>
      </c>
      <c r="G102" s="22" t="e">
        <f t="shared" si="9"/>
        <v>#DIV/0!</v>
      </c>
    </row>
    <row r="103" spans="1:7" ht="15.5" x14ac:dyDescent="0.35">
      <c r="A103" s="18" t="s">
        <v>82</v>
      </c>
      <c r="B103" s="17" t="s">
        <v>86</v>
      </c>
      <c r="C103" s="30">
        <v>0</v>
      </c>
      <c r="D103" s="30">
        <v>1359999.2</v>
      </c>
      <c r="E103" s="30">
        <v>197874.2</v>
      </c>
      <c r="F103" s="22">
        <v>0</v>
      </c>
      <c r="G103" s="22">
        <f t="shared" si="9"/>
        <v>14.549582087989466</v>
      </c>
    </row>
    <row r="104" spans="1:7" ht="31" x14ac:dyDescent="0.35">
      <c r="A104" s="18" t="s">
        <v>142</v>
      </c>
      <c r="B104" s="13" t="s">
        <v>78</v>
      </c>
      <c r="C104" s="30">
        <v>0</v>
      </c>
      <c r="D104" s="30">
        <v>65000</v>
      </c>
      <c r="E104" s="30">
        <v>64998</v>
      </c>
      <c r="F104" s="22">
        <v>0</v>
      </c>
      <c r="G104" s="22">
        <f t="shared" si="9"/>
        <v>99.996923076923068</v>
      </c>
    </row>
    <row r="105" spans="1:7" ht="15.5" x14ac:dyDescent="0.35">
      <c r="A105" s="18" t="s">
        <v>50</v>
      </c>
      <c r="B105" s="17" t="s">
        <v>51</v>
      </c>
      <c r="C105" s="30">
        <v>0</v>
      </c>
      <c r="D105" s="30">
        <v>250000</v>
      </c>
      <c r="E105" s="30">
        <v>233625</v>
      </c>
      <c r="F105" s="22">
        <v>0</v>
      </c>
      <c r="G105" s="22">
        <f t="shared" si="9"/>
        <v>93.45</v>
      </c>
    </row>
    <row r="106" spans="1:7" ht="15.5" x14ac:dyDescent="0.35">
      <c r="A106" s="18" t="s">
        <v>143</v>
      </c>
      <c r="B106" s="17" t="s">
        <v>141</v>
      </c>
      <c r="C106" s="30">
        <v>0</v>
      </c>
      <c r="D106" s="30">
        <v>1051999</v>
      </c>
      <c r="E106" s="30">
        <v>476245</v>
      </c>
      <c r="F106" s="22">
        <v>0</v>
      </c>
      <c r="G106" s="22">
        <f t="shared" si="9"/>
        <v>45.27048029513336</v>
      </c>
    </row>
    <row r="107" spans="1:7" ht="15.5" x14ac:dyDescent="0.35">
      <c r="A107" s="18" t="s">
        <v>94</v>
      </c>
      <c r="B107" s="17" t="s">
        <v>95</v>
      </c>
      <c r="C107" s="30">
        <v>1000000</v>
      </c>
      <c r="D107" s="30">
        <v>505000</v>
      </c>
      <c r="E107" s="30">
        <v>0</v>
      </c>
      <c r="F107" s="22">
        <f t="shared" si="10"/>
        <v>0</v>
      </c>
      <c r="G107" s="22">
        <f t="shared" si="9"/>
        <v>0</v>
      </c>
    </row>
    <row r="108" spans="1:7" ht="15.5" x14ac:dyDescent="0.35">
      <c r="A108" s="18" t="s">
        <v>113</v>
      </c>
      <c r="B108" s="17" t="s">
        <v>114</v>
      </c>
      <c r="C108" s="30">
        <v>0</v>
      </c>
      <c r="D108" s="30">
        <v>49790</v>
      </c>
      <c r="E108" s="30">
        <v>49790</v>
      </c>
      <c r="F108" s="22">
        <v>0</v>
      </c>
      <c r="G108" s="22">
        <f t="shared" si="9"/>
        <v>100</v>
      </c>
    </row>
    <row r="109" spans="1:7" ht="15.5" x14ac:dyDescent="0.35">
      <c r="A109" s="18" t="s">
        <v>96</v>
      </c>
      <c r="B109" s="17" t="s">
        <v>97</v>
      </c>
      <c r="C109" s="30">
        <v>0</v>
      </c>
      <c r="D109" s="30">
        <v>588520.02</v>
      </c>
      <c r="E109" s="30">
        <v>531986.57999999996</v>
      </c>
      <c r="F109" s="22">
        <v>0</v>
      </c>
      <c r="G109" s="22">
        <f t="shared" si="9"/>
        <v>90.393964847618932</v>
      </c>
    </row>
    <row r="110" spans="1:7" ht="31" x14ac:dyDescent="0.35">
      <c r="A110" s="18" t="s">
        <v>115</v>
      </c>
      <c r="B110" s="17" t="s">
        <v>116</v>
      </c>
      <c r="C110" s="30">
        <v>0</v>
      </c>
      <c r="D110" s="30">
        <v>248596</v>
      </c>
      <c r="E110" s="30">
        <v>238362</v>
      </c>
      <c r="F110" s="22">
        <v>0</v>
      </c>
      <c r="G110" s="22">
        <f t="shared" si="9"/>
        <v>95.883280503306565</v>
      </c>
    </row>
    <row r="111" spans="1:7" ht="31" x14ac:dyDescent="0.35">
      <c r="A111" s="18" t="s">
        <v>117</v>
      </c>
      <c r="B111" s="17" t="s">
        <v>118</v>
      </c>
      <c r="C111" s="30">
        <v>1500000</v>
      </c>
      <c r="D111" s="30">
        <v>282805.67</v>
      </c>
      <c r="E111" s="30">
        <v>0</v>
      </c>
      <c r="F111" s="22">
        <f t="shared" si="10"/>
        <v>0</v>
      </c>
      <c r="G111" s="22">
        <f t="shared" si="9"/>
        <v>0</v>
      </c>
    </row>
    <row r="112" spans="1:7" ht="46.5" x14ac:dyDescent="0.35">
      <c r="A112" s="18" t="s">
        <v>119</v>
      </c>
      <c r="B112" s="17" t="s">
        <v>120</v>
      </c>
      <c r="C112" s="30">
        <v>0</v>
      </c>
      <c r="D112" s="30">
        <v>2835946.2</v>
      </c>
      <c r="E112" s="30">
        <v>1598777.1</v>
      </c>
      <c r="F112" s="22">
        <v>0</v>
      </c>
      <c r="G112" s="22">
        <f t="shared" si="9"/>
        <v>56.375438292870292</v>
      </c>
    </row>
    <row r="113" spans="1:8" ht="31" hidden="1" x14ac:dyDescent="0.35">
      <c r="A113" s="18" t="s">
        <v>83</v>
      </c>
      <c r="B113" s="17" t="s">
        <v>87</v>
      </c>
      <c r="C113" s="30">
        <v>0</v>
      </c>
      <c r="D113" s="30">
        <v>0</v>
      </c>
      <c r="E113" s="30">
        <v>0</v>
      </c>
      <c r="F113" s="22" t="e">
        <f t="shared" si="10"/>
        <v>#DIV/0!</v>
      </c>
      <c r="G113" s="22" t="e">
        <f t="shared" si="9"/>
        <v>#DIV/0!</v>
      </c>
    </row>
    <row r="114" spans="1:8" ht="46.5" x14ac:dyDescent="0.35">
      <c r="A114" s="18" t="s">
        <v>84</v>
      </c>
      <c r="B114" s="17" t="s">
        <v>88</v>
      </c>
      <c r="C114" s="30">
        <v>200000</v>
      </c>
      <c r="D114" s="30">
        <v>1258542.8</v>
      </c>
      <c r="E114" s="30">
        <v>966784.2</v>
      </c>
      <c r="F114" s="22">
        <f t="shared" si="10"/>
        <v>483.39210000000003</v>
      </c>
      <c r="G114" s="22">
        <f t="shared" si="9"/>
        <v>76.817745093770341</v>
      </c>
    </row>
    <row r="115" spans="1:8" ht="31" hidden="1" x14ac:dyDescent="0.35">
      <c r="A115" s="18" t="s">
        <v>121</v>
      </c>
      <c r="B115" s="17" t="s">
        <v>122</v>
      </c>
      <c r="C115" s="30">
        <v>0</v>
      </c>
      <c r="D115" s="30">
        <v>0</v>
      </c>
      <c r="E115" s="30">
        <v>0</v>
      </c>
      <c r="F115" s="22" t="e">
        <f t="shared" si="10"/>
        <v>#DIV/0!</v>
      </c>
      <c r="G115" s="22" t="e">
        <f t="shared" si="9"/>
        <v>#DIV/0!</v>
      </c>
    </row>
    <row r="116" spans="1:8" ht="31" x14ac:dyDescent="0.35">
      <c r="A116" s="18" t="s">
        <v>85</v>
      </c>
      <c r="B116" s="17" t="s">
        <v>89</v>
      </c>
      <c r="C116" s="30">
        <v>85400</v>
      </c>
      <c r="D116" s="30">
        <v>85400</v>
      </c>
      <c r="E116" s="30">
        <v>0</v>
      </c>
      <c r="F116" s="22">
        <f t="shared" si="10"/>
        <v>0</v>
      </c>
      <c r="G116" s="22">
        <f t="shared" si="9"/>
        <v>0</v>
      </c>
    </row>
    <row r="117" spans="1:8" s="16" customFormat="1" ht="30" x14ac:dyDescent="0.3">
      <c r="A117" s="19">
        <v>37</v>
      </c>
      <c r="B117" s="20" t="s">
        <v>100</v>
      </c>
      <c r="C117" s="29">
        <f>C118+C119</f>
        <v>0</v>
      </c>
      <c r="D117" s="29">
        <f t="shared" ref="D117:E117" si="13">D118+D119</f>
        <v>610000</v>
      </c>
      <c r="E117" s="29">
        <f t="shared" si="13"/>
        <v>610000</v>
      </c>
      <c r="F117" s="21">
        <v>0</v>
      </c>
      <c r="G117" s="21">
        <f t="shared" si="9"/>
        <v>100</v>
      </c>
    </row>
    <row r="118" spans="1:8" ht="46.5" x14ac:dyDescent="0.35">
      <c r="A118" s="18" t="s">
        <v>134</v>
      </c>
      <c r="B118" s="17" t="s">
        <v>135</v>
      </c>
      <c r="C118" s="30">
        <v>0</v>
      </c>
      <c r="D118" s="30">
        <v>610000</v>
      </c>
      <c r="E118" s="30">
        <v>610000</v>
      </c>
      <c r="F118" s="22">
        <v>0</v>
      </c>
      <c r="G118" s="22">
        <f t="shared" si="9"/>
        <v>100</v>
      </c>
    </row>
    <row r="119" spans="1:8" ht="31" hidden="1" x14ac:dyDescent="0.35">
      <c r="A119" s="18" t="s">
        <v>98</v>
      </c>
      <c r="B119" s="17" t="s">
        <v>99</v>
      </c>
      <c r="C119" s="30">
        <v>0</v>
      </c>
      <c r="D119" s="30">
        <v>0</v>
      </c>
      <c r="E119" s="30">
        <v>0</v>
      </c>
      <c r="F119" s="22" t="e">
        <f t="shared" si="10"/>
        <v>#DIV/0!</v>
      </c>
      <c r="G119" s="22" t="e">
        <f t="shared" si="9"/>
        <v>#DIV/0!</v>
      </c>
    </row>
    <row r="120" spans="1:8" s="16" customFormat="1" ht="15" x14ac:dyDescent="0.3">
      <c r="A120" s="23" t="s">
        <v>31</v>
      </c>
      <c r="B120" s="11" t="s">
        <v>80</v>
      </c>
      <c r="C120" s="29">
        <f>C75+C86+C93+C96+C100+C117</f>
        <v>6850400</v>
      </c>
      <c r="D120" s="29">
        <f>D75+D86+D93+D96+D100+D117</f>
        <v>25215720.550000001</v>
      </c>
      <c r="E120" s="29">
        <f t="shared" ref="E120" si="14">E75+E86+E93+E96+E100+E117</f>
        <v>15662552.859999999</v>
      </c>
      <c r="F120" s="21">
        <f t="shared" si="10"/>
        <v>228.63705564638562</v>
      </c>
      <c r="G120" s="21">
        <f t="shared" si="9"/>
        <v>62.11423873033047</v>
      </c>
    </row>
    <row r="121" spans="1:8" s="16" customFormat="1" ht="15" x14ac:dyDescent="0.3">
      <c r="A121" s="34"/>
      <c r="B121" s="35"/>
      <c r="C121" s="36"/>
      <c r="D121" s="36"/>
      <c r="E121" s="36"/>
      <c r="F121" s="37"/>
      <c r="G121" s="37"/>
    </row>
    <row r="122" spans="1:8" s="16" customFormat="1" ht="15" x14ac:dyDescent="0.3">
      <c r="A122" s="34"/>
      <c r="B122" s="35"/>
      <c r="C122" s="36"/>
      <c r="D122" s="36"/>
      <c r="E122" s="36"/>
      <c r="F122" s="37"/>
      <c r="G122" s="37"/>
    </row>
    <row r="124" spans="1:8" ht="17.5" x14ac:dyDescent="0.35">
      <c r="A124" s="46" t="s">
        <v>147</v>
      </c>
      <c r="B124" s="46"/>
      <c r="C124" s="24"/>
      <c r="D124" s="24"/>
      <c r="E124" s="24"/>
      <c r="F124" s="53" t="s">
        <v>148</v>
      </c>
      <c r="G124" s="53"/>
      <c r="H124" s="24"/>
    </row>
    <row r="125" spans="1:8" ht="17.5" x14ac:dyDescent="0.35">
      <c r="A125" s="24"/>
      <c r="B125" s="24"/>
      <c r="C125" s="24"/>
      <c r="D125" s="24"/>
      <c r="E125" s="24"/>
      <c r="F125" s="24"/>
      <c r="G125" s="24"/>
      <c r="H125" s="24"/>
    </row>
    <row r="126" spans="1:8" ht="17.5" x14ac:dyDescent="0.35">
      <c r="A126" s="24"/>
      <c r="B126" s="24"/>
      <c r="C126" s="24"/>
      <c r="D126" s="24"/>
      <c r="E126" s="24"/>
      <c r="F126" s="24"/>
      <c r="G126" s="24"/>
      <c r="H126" s="24"/>
    </row>
  </sheetData>
  <mergeCells count="15">
    <mergeCell ref="A124:B124"/>
    <mergeCell ref="A72:G72"/>
    <mergeCell ref="A12:G12"/>
    <mergeCell ref="A7:E7"/>
    <mergeCell ref="A5:G5"/>
    <mergeCell ref="F124:G124"/>
    <mergeCell ref="F1:G1"/>
    <mergeCell ref="A9:A10"/>
    <mergeCell ref="B9:B10"/>
    <mergeCell ref="E9:E10"/>
    <mergeCell ref="F9:G9"/>
    <mergeCell ref="C9:D9"/>
    <mergeCell ref="D3:G3"/>
    <mergeCell ref="C2:G2"/>
    <mergeCell ref="C4:G4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Pk-pk</cp:lastModifiedBy>
  <cp:lastPrinted>2022-04-25T06:52:57Z</cp:lastPrinted>
  <dcterms:created xsi:type="dcterms:W3CDTF">2019-01-09T13:27:20Z</dcterms:created>
  <dcterms:modified xsi:type="dcterms:W3CDTF">2023-01-24T10:56:02Z</dcterms:modified>
</cp:coreProperties>
</file>