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4-СквирОТГ" sheetId="1" r:id="rId4"/>
  </sheets>
  <definedNames/>
  <calcPr/>
  <extLst>
    <ext uri="GoogleSheetsCustomDataVersion2">
      <go:sheetsCustomData xmlns:go="http://customooxmlschemas.google.com/" r:id="rId5" roundtripDataChecksum="PE+V/EF9Xr2jFAyeNxaZgExzvr3r+JN+GQpM9PxEA84="/>
    </ext>
  </extLst>
</workbook>
</file>

<file path=xl/sharedStrings.xml><?xml version="1.0" encoding="utf-8"?>
<sst xmlns="http://schemas.openxmlformats.org/spreadsheetml/2006/main" count="96" uniqueCount="55">
  <si>
    <r>
      <rPr>
        <rFont val="Times New Roman"/>
        <b/>
        <color rgb="FF000000"/>
        <sz val="10.0"/>
      </rPr>
      <t>Додаток 1
до рішення сесії 
Сквирської міської ради 
від _______2023 № _____</t>
    </r>
    <r>
      <rPr>
        <rFont val="Times New Roman"/>
        <color rgb="FF000000"/>
        <sz val="12.0"/>
      </rPr>
      <t xml:space="preserve">
</t>
    </r>
  </si>
  <si>
    <t xml:space="preserve"> Мережа</t>
  </si>
  <si>
    <t>класів та учнів закладів загальної середньої освіти Сквирської міської ради на 2023/2024 навчальний рік</t>
  </si>
  <si>
    <t>№ п/п</t>
  </si>
  <si>
    <t>Заклад освіти</t>
  </si>
  <si>
    <t>Ступінь закладу</t>
  </si>
  <si>
    <t>1 кл.</t>
  </si>
  <si>
    <t>2 кл.</t>
  </si>
  <si>
    <t>3 кл</t>
  </si>
  <si>
    <t>4 кл</t>
  </si>
  <si>
    <t xml:space="preserve"> Разом 1-4 кл</t>
  </si>
  <si>
    <t>5 кл</t>
  </si>
  <si>
    <t>6 кл</t>
  </si>
  <si>
    <t>7 кл</t>
  </si>
  <si>
    <t>8 кл</t>
  </si>
  <si>
    <t>9 кл</t>
  </si>
  <si>
    <t>Разом 5-9 класи</t>
  </si>
  <si>
    <t>10 кл</t>
  </si>
  <si>
    <t>11 кл</t>
  </si>
  <si>
    <t>Разом 10-11 класи</t>
  </si>
  <si>
    <t>Усього 1-11 кл.</t>
  </si>
  <si>
    <t>Дітей дошкільного віку в НВК</t>
  </si>
  <si>
    <t xml:space="preserve">Кількість ставок педпрацівників </t>
  </si>
  <si>
    <t xml:space="preserve">Кількість ставок техпрацівників </t>
  </si>
  <si>
    <t>кл</t>
  </si>
  <si>
    <t>учн</t>
  </si>
  <si>
    <t>Кл</t>
  </si>
  <si>
    <t>ком</t>
  </si>
  <si>
    <t>Учн</t>
  </si>
  <si>
    <t xml:space="preserve">Сквирський академічний ліцей </t>
  </si>
  <si>
    <t>І-ІІІ</t>
  </si>
  <si>
    <t>Сквирський академічний ліцей №2</t>
  </si>
  <si>
    <t>Оріховецька філія</t>
  </si>
  <si>
    <t>І-ІІ</t>
  </si>
  <si>
    <t>Сквирський академічний ліцей №3</t>
  </si>
  <si>
    <t xml:space="preserve">Сквирський академічний ліцей "Перспектива" </t>
  </si>
  <si>
    <t xml:space="preserve">Сквирський НВК </t>
  </si>
  <si>
    <t>Буківський НВК</t>
  </si>
  <si>
    <t>Горобіївський НВК</t>
  </si>
  <si>
    <t>Кривошиїнський НВК</t>
  </si>
  <si>
    <t>Самгородоцький НВК</t>
  </si>
  <si>
    <t>Шамраївський НВК</t>
  </si>
  <si>
    <t>Рудянська філія</t>
  </si>
  <si>
    <t>Дулицька філія</t>
  </si>
  <si>
    <t>Разом по ЗЗСО І-ІІІ ст</t>
  </si>
  <si>
    <t>Школи І-ІІ ступенів</t>
  </si>
  <si>
    <t>Антонівський НВК</t>
  </si>
  <si>
    <t>Пустоварівська гімназія</t>
  </si>
  <si>
    <t>Разом по ЗЗСО І-ІІ ст</t>
  </si>
  <si>
    <t>Школи ! ступенея</t>
  </si>
  <si>
    <t>Малолисовецька початкова школа</t>
  </si>
  <si>
    <t>І</t>
  </si>
  <si>
    <t>Чубинецька початкова школа</t>
  </si>
  <si>
    <t>Разом ЗЗСО І ст</t>
  </si>
  <si>
    <t>Усього по ОТГ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</si>
</sst>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6">
    <font>
      <sz val="12.0"/>
      <color theme="1"/>
      <name val="Times New Roman"/>
      <scheme val="minor"/>
    </font>
    <font>
      <sz val="12.0"/>
      <color theme="1"/>
      <name val="Arial"/>
    </font>
    <font>
      <sz val="12.0"/>
      <color rgb="FF000000"/>
      <name val="Times New Roman"/>
    </font>
    <font>
      <b/>
      <sz val="12.0"/>
      <color theme="1"/>
      <name val="Arial"/>
    </font>
    <font>
      <b/>
      <sz val="14.0"/>
      <color theme="1"/>
      <name val="Arial"/>
    </font>
    <font>
      <b/>
      <sz val="8.0"/>
      <color theme="1"/>
      <name val="Arial"/>
    </font>
    <font>
      <sz val="10.0"/>
      <color theme="1"/>
      <name val="Arial"/>
    </font>
    <font>
      <sz val="8.0"/>
      <color theme="1"/>
      <name val="Arial"/>
    </font>
    <font/>
    <font>
      <b/>
      <sz val="8.0"/>
      <color rgb="FFFF0000"/>
      <name val="Arial"/>
    </font>
    <font>
      <sz val="12.0"/>
      <color rgb="FFFF0000"/>
      <name val="Arial"/>
    </font>
    <font>
      <sz val="8.0"/>
      <color rgb="FFFF0000"/>
      <name val="Arial"/>
    </font>
    <font>
      <sz val="12.0"/>
      <color rgb="FF0066CC"/>
      <name val="Arial"/>
    </font>
    <font>
      <b/>
      <sz val="14.0"/>
      <color rgb="FFFF0000"/>
      <name val="Arial"/>
    </font>
    <font>
      <sz val="14.0"/>
      <color theme="1"/>
      <name val="Arial"/>
    </font>
    <font>
      <b/>
      <sz val="14.0"/>
      <color theme="1"/>
      <name val="Times New Roman"/>
    </font>
  </fonts>
  <fills count="7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548135"/>
        <bgColor rgb="FF548135"/>
      </patternFill>
    </fill>
    <fill>
      <patternFill patternType="solid">
        <fgColor rgb="FF339966"/>
        <bgColor rgb="FF339966"/>
      </patternFill>
    </fill>
    <fill>
      <patternFill patternType="solid">
        <fgColor theme="0"/>
        <bgColor theme="0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0" xfId="0" applyAlignment="1" applyFont="1">
      <alignment shrinkToFit="0" vertical="bottom" wrapText="1"/>
    </xf>
    <xf borderId="0" fillId="0" fontId="3" numFmtId="0" xfId="0" applyAlignment="1" applyFont="1">
      <alignment shrinkToFit="0" vertical="bottom" wrapText="0"/>
    </xf>
    <xf borderId="0" fillId="0" fontId="4" numFmtId="0" xfId="0" applyAlignment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5" numFmtId="0" xfId="0" applyAlignment="1" applyBorder="1" applyFont="1">
      <alignment horizontal="center" shrinkToFit="0" vertical="center" wrapText="1"/>
    </xf>
    <xf borderId="1" fillId="0" fontId="6" numFmtId="0" xfId="0" applyAlignment="1" applyBorder="1" applyFont="1">
      <alignment horizontal="center" shrinkToFit="0" vertical="center" wrapText="1"/>
    </xf>
    <xf borderId="2" fillId="0" fontId="7" numFmtId="0" xfId="0" applyAlignment="1" applyBorder="1" applyFont="1">
      <alignment horizontal="center" shrinkToFit="0" vertical="center" wrapText="1"/>
    </xf>
    <xf borderId="3" fillId="0" fontId="8" numFmtId="0" xfId="0" applyBorder="1" applyFont="1"/>
    <xf borderId="2" fillId="2" fontId="5" numFmtId="0" xfId="0" applyAlignment="1" applyBorder="1" applyFill="1" applyFont="1">
      <alignment horizontal="center" shrinkToFit="0" vertical="center" wrapText="1"/>
    </xf>
    <xf borderId="4" fillId="0" fontId="8" numFmtId="0" xfId="0" applyBorder="1" applyFont="1"/>
    <xf borderId="1" fillId="0" fontId="6" numFmtId="0" xfId="0" applyAlignment="1" applyBorder="1" applyFont="1">
      <alignment shrinkToFit="0" vertical="bottom" wrapText="1"/>
    </xf>
    <xf borderId="1" fillId="0" fontId="1" numFmtId="0" xfId="0" applyAlignment="1" applyBorder="1" applyFont="1">
      <alignment shrinkToFit="0" vertical="bottom" wrapText="1"/>
    </xf>
    <xf borderId="5" fillId="0" fontId="8" numFmtId="0" xfId="0" applyBorder="1" applyFont="1"/>
    <xf borderId="6" fillId="3" fontId="7" numFmtId="0" xfId="0" applyAlignment="1" applyBorder="1" applyFill="1" applyFont="1">
      <alignment horizontal="center" shrinkToFit="0" vertical="center" wrapText="1"/>
    </xf>
    <xf borderId="6" fillId="2" fontId="5" numFmtId="0" xfId="0" applyAlignment="1" applyBorder="1" applyFont="1">
      <alignment horizontal="center" shrinkToFit="0" vertical="center" wrapText="1"/>
    </xf>
    <xf borderId="6" fillId="4" fontId="1" numFmtId="0" xfId="0" applyAlignment="1" applyBorder="1" applyFill="1" applyFont="1">
      <alignment shrinkToFit="0" vertical="bottom" wrapText="0"/>
    </xf>
    <xf borderId="6" fillId="4" fontId="9" numFmtId="0" xfId="0" applyAlignment="1" applyBorder="1" applyFont="1">
      <alignment horizontal="center" shrinkToFit="0" vertical="center" wrapText="1"/>
    </xf>
    <xf borderId="6" fillId="5" fontId="10" numFmtId="0" xfId="0" applyAlignment="1" applyBorder="1" applyFill="1" applyFont="1">
      <alignment horizontal="center" shrinkToFit="0" vertical="bottom" wrapText="1"/>
    </xf>
    <xf borderId="6" fillId="5" fontId="11" numFmtId="0" xfId="0" applyAlignment="1" applyBorder="1" applyFont="1">
      <alignment horizontal="center" shrinkToFit="0" vertical="center" wrapText="1"/>
    </xf>
    <xf borderId="6" fillId="5" fontId="9" numFmtId="0" xfId="0" applyAlignment="1" applyBorder="1" applyFont="1">
      <alignment horizontal="center" shrinkToFit="0" vertical="center" wrapText="1"/>
    </xf>
    <xf borderId="6" fillId="0" fontId="1" numFmtId="0" xfId="0" applyAlignment="1" applyBorder="1" applyFont="1">
      <alignment shrinkToFit="0" vertical="bottom" wrapText="0"/>
    </xf>
    <xf borderId="6" fillId="0" fontId="4" numFmtId="0" xfId="0" applyAlignment="1" applyBorder="1" applyFont="1">
      <alignment horizontal="left" shrinkToFit="0" vertical="bottom" wrapText="1"/>
    </xf>
    <xf borderId="6" fillId="0" fontId="4" numFmtId="0" xfId="0" applyAlignment="1" applyBorder="1" applyFont="1">
      <alignment horizontal="center" shrinkToFit="0" vertical="center" wrapText="0"/>
    </xf>
    <xf borderId="6" fillId="0" fontId="4" numFmtId="0" xfId="0" applyAlignment="1" applyBorder="1" applyFont="1">
      <alignment shrinkToFit="0" vertical="bottom" wrapText="0"/>
    </xf>
    <xf borderId="6" fillId="6" fontId="4" numFmtId="0" xfId="0" applyAlignment="1" applyBorder="1" applyFill="1" applyFont="1">
      <alignment shrinkToFit="0" vertical="bottom" wrapText="0"/>
    </xf>
    <xf borderId="6" fillId="2" fontId="4" numFmtId="0" xfId="0" applyAlignment="1" applyBorder="1" applyFont="1">
      <alignment shrinkToFit="0" vertical="bottom" wrapText="0"/>
    </xf>
    <xf borderId="6" fillId="0" fontId="12" numFmtId="0" xfId="0" applyAlignment="1" applyBorder="1" applyFont="1">
      <alignment shrinkToFit="0" vertical="bottom" wrapText="0"/>
    </xf>
    <xf borderId="6" fillId="0" fontId="4" numFmtId="0" xfId="0" applyAlignment="1" applyBorder="1" applyFont="1">
      <alignment horizontal="left" shrinkToFit="0" vertical="top" wrapText="1"/>
    </xf>
    <xf borderId="6" fillId="0" fontId="4" numFmtId="0" xfId="0" applyAlignment="1" applyBorder="1" applyFont="1">
      <alignment horizontal="center" shrinkToFit="0" vertical="top" wrapText="0"/>
    </xf>
    <xf borderId="6" fillId="0" fontId="4" numFmtId="0" xfId="0" applyAlignment="1" applyBorder="1" applyFont="1">
      <alignment horizontal="left" shrinkToFit="0" vertical="top" wrapText="0"/>
    </xf>
    <xf borderId="6" fillId="2" fontId="13" numFmtId="0" xfId="0" applyAlignment="1" applyBorder="1" applyFont="1">
      <alignment horizontal="center" shrinkToFit="0" vertical="top" wrapText="0"/>
    </xf>
    <xf borderId="6" fillId="2" fontId="13" numFmtId="0" xfId="0" applyAlignment="1" applyBorder="1" applyFont="1">
      <alignment shrinkToFit="0" vertical="bottom" wrapText="0"/>
    </xf>
    <xf borderId="6" fillId="0" fontId="3" numFmtId="0" xfId="0" applyAlignment="1" applyBorder="1" applyFont="1">
      <alignment shrinkToFit="0" vertical="bottom" wrapText="0"/>
    </xf>
    <xf borderId="6" fillId="5" fontId="13" numFmtId="0" xfId="0" applyAlignment="1" applyBorder="1" applyFont="1">
      <alignment shrinkToFit="0" vertical="bottom" wrapText="0"/>
    </xf>
    <xf borderId="6" fillId="4" fontId="13" numFmtId="0" xfId="0" applyAlignment="1" applyBorder="1" applyFont="1">
      <alignment shrinkToFit="0" vertical="bottom" wrapText="0"/>
    </xf>
    <xf borderId="6" fillId="6" fontId="4" numFmtId="0" xfId="0" applyAlignment="1" applyBorder="1" applyFont="1">
      <alignment shrinkToFit="0" vertical="bottom" wrapText="1"/>
    </xf>
    <xf borderId="6" fillId="6" fontId="4" numFmtId="0" xfId="0" applyAlignment="1" applyBorder="1" applyFont="1">
      <alignment horizontal="center" shrinkToFit="0" vertical="bottom" wrapText="0"/>
    </xf>
    <xf borderId="6" fillId="6" fontId="13" numFmtId="0" xfId="0" applyAlignment="1" applyBorder="1" applyFont="1">
      <alignment shrinkToFit="0" vertical="bottom" wrapText="0"/>
    </xf>
    <xf borderId="6" fillId="2" fontId="14" numFmtId="0" xfId="0" applyAlignment="1" applyBorder="1" applyFont="1">
      <alignment shrinkToFit="0" vertical="bottom" wrapText="0"/>
    </xf>
    <xf borderId="6" fillId="2" fontId="13" numFmtId="0" xfId="0" applyAlignment="1" applyBorder="1" applyFont="1">
      <alignment shrinkToFit="0" vertical="bottom" wrapText="1"/>
    </xf>
    <xf borderId="0" fillId="0" fontId="4" numFmtId="0" xfId="0" applyAlignment="1" applyFont="1">
      <alignment shrinkToFit="0" vertical="bottom" wrapText="0"/>
    </xf>
    <xf borderId="0" fillId="0" fontId="1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Times New Roman"/>
        <a:ea typeface="Times New Roman"/>
        <a:cs typeface="Times New Roman"/>
      </a:majorFont>
      <a:minorFont>
        <a:latin typeface="Times New Roman"/>
        <a:ea typeface="Times New Roma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00CCFF"/>
    <pageSetUpPr/>
  </sheetPr>
  <sheetViews>
    <sheetView workbookViewId="0">
      <pane xSplit="2.0" ySplit="10.0" topLeftCell="C11" activePane="bottomRight" state="frozen"/>
      <selection activeCell="C1" sqref="C1" pane="topRight"/>
      <selection activeCell="A11" sqref="A11" pane="bottomLeft"/>
      <selection activeCell="C11" sqref="C11" pane="bottomRight"/>
    </sheetView>
  </sheetViews>
  <sheetFormatPr customHeight="1" defaultColWidth="11.22" defaultRowHeight="15.0"/>
  <cols>
    <col customWidth="1" min="1" max="1" width="9.0"/>
    <col customWidth="1" min="2" max="2" width="29.44"/>
    <col customWidth="1" min="3" max="3" width="9.0"/>
    <col customWidth="1" min="4" max="11" width="6.11"/>
    <col customWidth="1" min="12" max="12" width="4.44"/>
    <col customWidth="1" min="13" max="13" width="4.56"/>
    <col customWidth="1" min="14" max="14" width="6.56"/>
    <col customWidth="1" min="15" max="25" width="6.11"/>
    <col customWidth="1" min="26" max="26" width="7.11"/>
    <col customWidth="1" min="27" max="34" width="6.11"/>
    <col customWidth="1" min="35" max="35" width="7.0"/>
    <col customWidth="1" min="36" max="36" width="10.56"/>
    <col customWidth="1" min="37" max="38" width="9.0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2" t="s">
        <v>0</v>
      </c>
      <c r="AK1" s="1"/>
      <c r="AL1" s="1"/>
    </row>
    <row r="2" ht="17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K2" s="1"/>
      <c r="AL2" s="1"/>
    </row>
    <row r="3" ht="45.0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K3" s="1"/>
      <c r="AL3" s="1"/>
    </row>
    <row r="4" ht="17.25" customHeight="1">
      <c r="A4" s="3"/>
      <c r="B4" s="4" t="s">
        <v>1</v>
      </c>
      <c r="AJ4" s="3"/>
      <c r="AK4" s="3"/>
      <c r="AL4" s="3"/>
    </row>
    <row r="5" ht="15.0" customHeight="1">
      <c r="A5" s="3"/>
      <c r="B5" s="5" t="s">
        <v>2</v>
      </c>
      <c r="AJ5" s="3"/>
      <c r="AK5" s="3"/>
      <c r="AL5" s="3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</row>
    <row r="7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ht="23.25" customHeight="1">
      <c r="A8" s="6" t="s">
        <v>3</v>
      </c>
      <c r="B8" s="7" t="s">
        <v>4</v>
      </c>
      <c r="C8" s="8" t="s">
        <v>5</v>
      </c>
      <c r="D8" s="9" t="s">
        <v>6</v>
      </c>
      <c r="E8" s="10"/>
      <c r="F8" s="9" t="s">
        <v>7</v>
      </c>
      <c r="G8" s="10"/>
      <c r="H8" s="9" t="s">
        <v>8</v>
      </c>
      <c r="I8" s="10"/>
      <c r="J8" s="9" t="s">
        <v>9</v>
      </c>
      <c r="K8" s="10"/>
      <c r="L8" s="11" t="s">
        <v>10</v>
      </c>
      <c r="M8" s="12"/>
      <c r="N8" s="10"/>
      <c r="O8" s="9" t="s">
        <v>11</v>
      </c>
      <c r="P8" s="10"/>
      <c r="Q8" s="9" t="s">
        <v>12</v>
      </c>
      <c r="R8" s="10"/>
      <c r="S8" s="9" t="s">
        <v>13</v>
      </c>
      <c r="T8" s="10"/>
      <c r="U8" s="9" t="s">
        <v>14</v>
      </c>
      <c r="V8" s="10"/>
      <c r="W8" s="9" t="s">
        <v>15</v>
      </c>
      <c r="X8" s="10"/>
      <c r="Y8" s="11" t="s">
        <v>16</v>
      </c>
      <c r="Z8" s="10"/>
      <c r="AA8" s="9" t="s">
        <v>17</v>
      </c>
      <c r="AB8" s="10"/>
      <c r="AC8" s="9" t="s">
        <v>18</v>
      </c>
      <c r="AD8" s="10"/>
      <c r="AE8" s="11" t="s">
        <v>19</v>
      </c>
      <c r="AF8" s="10"/>
      <c r="AG8" s="11" t="s">
        <v>20</v>
      </c>
      <c r="AH8" s="12"/>
      <c r="AI8" s="10"/>
      <c r="AJ8" s="13" t="s">
        <v>21</v>
      </c>
      <c r="AK8" s="14" t="s">
        <v>22</v>
      </c>
      <c r="AL8" s="14" t="s">
        <v>23</v>
      </c>
    </row>
    <row r="9" ht="47.25" customHeight="1">
      <c r="A9" s="15"/>
      <c r="B9" s="15"/>
      <c r="C9" s="15"/>
      <c r="D9" s="16" t="s">
        <v>24</v>
      </c>
      <c r="E9" s="16" t="s">
        <v>25</v>
      </c>
      <c r="F9" s="16" t="s">
        <v>24</v>
      </c>
      <c r="G9" s="16" t="s">
        <v>25</v>
      </c>
      <c r="H9" s="16" t="s">
        <v>24</v>
      </c>
      <c r="I9" s="16" t="s">
        <v>25</v>
      </c>
      <c r="J9" s="16" t="s">
        <v>26</v>
      </c>
      <c r="K9" s="16" t="s">
        <v>25</v>
      </c>
      <c r="L9" s="17" t="s">
        <v>24</v>
      </c>
      <c r="M9" s="17" t="s">
        <v>27</v>
      </c>
      <c r="N9" s="17" t="s">
        <v>25</v>
      </c>
      <c r="O9" s="16" t="s">
        <v>24</v>
      </c>
      <c r="P9" s="16" t="s">
        <v>25</v>
      </c>
      <c r="Q9" s="16" t="s">
        <v>24</v>
      </c>
      <c r="R9" s="16" t="s">
        <v>25</v>
      </c>
      <c r="S9" s="16" t="s">
        <v>24</v>
      </c>
      <c r="T9" s="16" t="s">
        <v>25</v>
      </c>
      <c r="U9" s="16" t="s">
        <v>24</v>
      </c>
      <c r="V9" s="16" t="s">
        <v>25</v>
      </c>
      <c r="W9" s="16" t="s">
        <v>24</v>
      </c>
      <c r="X9" s="16" t="s">
        <v>25</v>
      </c>
      <c r="Y9" s="17" t="s">
        <v>24</v>
      </c>
      <c r="Z9" s="17" t="s">
        <v>25</v>
      </c>
      <c r="AA9" s="16" t="s">
        <v>26</v>
      </c>
      <c r="AB9" s="16" t="s">
        <v>25</v>
      </c>
      <c r="AC9" s="16" t="s">
        <v>24</v>
      </c>
      <c r="AD9" s="16" t="s">
        <v>28</v>
      </c>
      <c r="AE9" s="17" t="s">
        <v>24</v>
      </c>
      <c r="AF9" s="17" t="s">
        <v>25</v>
      </c>
      <c r="AG9" s="17" t="s">
        <v>24</v>
      </c>
      <c r="AH9" s="17" t="s">
        <v>27</v>
      </c>
      <c r="AI9" s="17" t="s">
        <v>25</v>
      </c>
      <c r="AJ9" s="15"/>
      <c r="AK9" s="15"/>
      <c r="AL9" s="15"/>
    </row>
    <row r="10">
      <c r="A10" s="18"/>
      <c r="B10" s="19"/>
      <c r="C10" s="20"/>
      <c r="D10" s="21"/>
      <c r="E10" s="21"/>
      <c r="F10" s="21"/>
      <c r="G10" s="21"/>
      <c r="H10" s="21"/>
      <c r="I10" s="21"/>
      <c r="J10" s="21"/>
      <c r="K10" s="21"/>
      <c r="L10" s="22"/>
      <c r="M10" s="22"/>
      <c r="N10" s="22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2"/>
      <c r="Z10" s="22"/>
      <c r="AA10" s="21"/>
      <c r="AB10" s="21"/>
      <c r="AC10" s="21"/>
      <c r="AD10" s="21"/>
      <c r="AE10" s="22"/>
      <c r="AF10" s="22"/>
      <c r="AG10" s="22"/>
      <c r="AH10" s="22"/>
      <c r="AI10" s="22"/>
      <c r="AJ10" s="18"/>
      <c r="AK10" s="23"/>
      <c r="AL10" s="23"/>
    </row>
    <row r="11" ht="42.75" customHeight="1">
      <c r="A11" s="23">
        <v>1.0</v>
      </c>
      <c r="B11" s="24" t="s">
        <v>29</v>
      </c>
      <c r="C11" s="25" t="s">
        <v>30</v>
      </c>
      <c r="D11" s="26">
        <v>3.0</v>
      </c>
      <c r="E11" s="26">
        <v>59.0</v>
      </c>
      <c r="F11" s="26">
        <v>3.0</v>
      </c>
      <c r="G11" s="26">
        <v>52.0</v>
      </c>
      <c r="H11" s="27">
        <v>3.0</v>
      </c>
      <c r="I11" s="26">
        <v>58.0</v>
      </c>
      <c r="J11" s="26">
        <v>2.0</v>
      </c>
      <c r="K11" s="26">
        <v>42.0</v>
      </c>
      <c r="L11" s="28">
        <f t="shared" ref="L11:L12" si="3">D11+F11+H11+J11</f>
        <v>11</v>
      </c>
      <c r="M11" s="28"/>
      <c r="N11" s="28">
        <f t="shared" ref="N11:N12" si="4">E11+G11+I11+K11</f>
        <v>211</v>
      </c>
      <c r="O11" s="26">
        <v>3.0</v>
      </c>
      <c r="P11" s="26">
        <v>63.0</v>
      </c>
      <c r="Q11" s="26">
        <v>3.0</v>
      </c>
      <c r="R11" s="26">
        <v>67.0</v>
      </c>
      <c r="S11" s="26">
        <v>3.0</v>
      </c>
      <c r="T11" s="26">
        <v>63.0</v>
      </c>
      <c r="U11" s="26">
        <v>2.0</v>
      </c>
      <c r="V11" s="26">
        <v>50.0</v>
      </c>
      <c r="W11" s="26">
        <v>3.0</v>
      </c>
      <c r="X11" s="26">
        <v>70.0</v>
      </c>
      <c r="Y11" s="28">
        <f t="shared" ref="Y11:Z11" si="1">O11+Q11+S11+U11+W11</f>
        <v>14</v>
      </c>
      <c r="Z11" s="28">
        <f t="shared" si="1"/>
        <v>313</v>
      </c>
      <c r="AA11" s="26">
        <v>3.0</v>
      </c>
      <c r="AB11" s="26">
        <v>63.0</v>
      </c>
      <c r="AC11" s="26">
        <v>2.0</v>
      </c>
      <c r="AD11" s="26">
        <v>31.0</v>
      </c>
      <c r="AE11" s="28">
        <f t="shared" ref="AE11:AF11" si="2">AA11+AC11</f>
        <v>5</v>
      </c>
      <c r="AF11" s="28">
        <f t="shared" si="2"/>
        <v>94</v>
      </c>
      <c r="AG11" s="28">
        <f t="shared" ref="AG11:AG12" si="7">L11+Y11+AE11</f>
        <v>30</v>
      </c>
      <c r="AH11" s="28"/>
      <c r="AI11" s="28">
        <f t="shared" ref="AI11:AI12" si="8">N11+Z11+AF11</f>
        <v>618</v>
      </c>
      <c r="AJ11" s="23"/>
      <c r="AK11" s="29">
        <v>69.22</v>
      </c>
      <c r="AL11" s="29">
        <v>20.5</v>
      </c>
    </row>
    <row r="12" ht="34.5" customHeight="1">
      <c r="A12" s="23">
        <v>2.0</v>
      </c>
      <c r="B12" s="30" t="s">
        <v>31</v>
      </c>
      <c r="C12" s="31" t="s">
        <v>30</v>
      </c>
      <c r="D12" s="26">
        <v>2.0</v>
      </c>
      <c r="E12" s="26">
        <v>48.0</v>
      </c>
      <c r="F12" s="26">
        <v>2.0</v>
      </c>
      <c r="G12" s="26">
        <v>44.0</v>
      </c>
      <c r="H12" s="27">
        <v>3.0</v>
      </c>
      <c r="I12" s="26">
        <v>59.0</v>
      </c>
      <c r="J12" s="26">
        <v>2.0</v>
      </c>
      <c r="K12" s="26">
        <v>55.0</v>
      </c>
      <c r="L12" s="28">
        <f t="shared" si="3"/>
        <v>9</v>
      </c>
      <c r="M12" s="28"/>
      <c r="N12" s="28">
        <f t="shared" si="4"/>
        <v>206</v>
      </c>
      <c r="O12" s="26">
        <v>2.0</v>
      </c>
      <c r="P12" s="26">
        <v>52.0</v>
      </c>
      <c r="Q12" s="26">
        <v>3.0</v>
      </c>
      <c r="R12" s="26">
        <v>77.0</v>
      </c>
      <c r="S12" s="26">
        <v>3.0</v>
      </c>
      <c r="T12" s="26">
        <v>61.0</v>
      </c>
      <c r="U12" s="26">
        <v>3.0</v>
      </c>
      <c r="V12" s="26">
        <v>65.0</v>
      </c>
      <c r="W12" s="26">
        <v>3.0</v>
      </c>
      <c r="X12" s="26">
        <v>58.0</v>
      </c>
      <c r="Y12" s="28">
        <f t="shared" ref="Y12:Z12" si="5">O12+Q12+S12+U12+W12</f>
        <v>14</v>
      </c>
      <c r="Z12" s="28">
        <f t="shared" si="5"/>
        <v>313</v>
      </c>
      <c r="AA12" s="26">
        <v>2.0</v>
      </c>
      <c r="AB12" s="26">
        <v>44.0</v>
      </c>
      <c r="AC12" s="26">
        <v>2.0</v>
      </c>
      <c r="AD12" s="26">
        <v>49.0</v>
      </c>
      <c r="AE12" s="28">
        <f t="shared" ref="AE12:AF12" si="6">AA12+AC12</f>
        <v>4</v>
      </c>
      <c r="AF12" s="28">
        <f t="shared" si="6"/>
        <v>93</v>
      </c>
      <c r="AG12" s="28">
        <f t="shared" si="7"/>
        <v>27</v>
      </c>
      <c r="AH12" s="28"/>
      <c r="AI12" s="28">
        <f t="shared" si="8"/>
        <v>612</v>
      </c>
      <c r="AJ12" s="29"/>
      <c r="AK12" s="29">
        <v>70.5</v>
      </c>
      <c r="AL12" s="29">
        <v>16.0</v>
      </c>
    </row>
    <row r="13" ht="17.25" customHeight="1">
      <c r="A13" s="23"/>
      <c r="B13" s="30" t="s">
        <v>32</v>
      </c>
      <c r="C13" s="31" t="s">
        <v>33</v>
      </c>
      <c r="D13" s="26">
        <v>1.0</v>
      </c>
      <c r="E13" s="26">
        <v>13.0</v>
      </c>
      <c r="F13" s="26">
        <v>0.0</v>
      </c>
      <c r="G13" s="26">
        <v>0.0</v>
      </c>
      <c r="H13" s="27">
        <v>1.0</v>
      </c>
      <c r="I13" s="26">
        <v>10.0</v>
      </c>
      <c r="J13" s="26">
        <v>1.0</v>
      </c>
      <c r="K13" s="26">
        <v>6.0</v>
      </c>
      <c r="L13" s="28">
        <f>SUM(D13+F13+H13+J13)</f>
        <v>3</v>
      </c>
      <c r="M13" s="28"/>
      <c r="N13" s="28">
        <f>SUM(E13+G13+I13+K13)</f>
        <v>29</v>
      </c>
      <c r="O13" s="26">
        <v>1.0</v>
      </c>
      <c r="P13" s="26">
        <v>5.0</v>
      </c>
      <c r="Q13" s="26">
        <v>1.0</v>
      </c>
      <c r="R13" s="26">
        <v>5.0</v>
      </c>
      <c r="S13" s="26">
        <v>1.0</v>
      </c>
      <c r="T13" s="26">
        <v>10.0</v>
      </c>
      <c r="U13" s="26">
        <v>0.0</v>
      </c>
      <c r="V13" s="26">
        <v>0.0</v>
      </c>
      <c r="W13" s="26">
        <v>1.0</v>
      </c>
      <c r="X13" s="26">
        <v>7.0</v>
      </c>
      <c r="Y13" s="28">
        <f t="shared" ref="Y13:Z13" si="9">SUM(O13+Q13+S13+U13+W13)</f>
        <v>4</v>
      </c>
      <c r="Z13" s="28">
        <f t="shared" si="9"/>
        <v>27</v>
      </c>
      <c r="AA13" s="26"/>
      <c r="AB13" s="26"/>
      <c r="AC13" s="26"/>
      <c r="AD13" s="26"/>
      <c r="AE13" s="28">
        <f t="shared" ref="AE13:AF13" si="10">SUM(AA13+AC13)</f>
        <v>0</v>
      </c>
      <c r="AF13" s="28">
        <f t="shared" si="10"/>
        <v>0</v>
      </c>
      <c r="AG13" s="28">
        <f>SUM(L13+Y13+AE13)</f>
        <v>7</v>
      </c>
      <c r="AH13" s="28"/>
      <c r="AI13" s="28">
        <f>SUM(N13+Z13+AF13)</f>
        <v>56</v>
      </c>
      <c r="AJ13" s="23">
        <v>14.0</v>
      </c>
      <c r="AK13" s="29">
        <v>15.25</v>
      </c>
      <c r="AL13" s="29">
        <v>11.75</v>
      </c>
    </row>
    <row r="14" ht="39.0" customHeight="1">
      <c r="A14" s="23">
        <v>3.0</v>
      </c>
      <c r="B14" s="30" t="s">
        <v>34</v>
      </c>
      <c r="C14" s="31" t="s">
        <v>30</v>
      </c>
      <c r="D14" s="26">
        <v>2.0</v>
      </c>
      <c r="E14" s="26">
        <v>36.0</v>
      </c>
      <c r="F14" s="26">
        <v>2.0</v>
      </c>
      <c r="G14" s="26">
        <v>39.0</v>
      </c>
      <c r="H14" s="27">
        <v>2.0</v>
      </c>
      <c r="I14" s="26">
        <v>32.0</v>
      </c>
      <c r="J14" s="26">
        <v>2.0</v>
      </c>
      <c r="K14" s="26">
        <v>41.0</v>
      </c>
      <c r="L14" s="28">
        <f t="shared" ref="L14:L23" si="13">D14+F14+H14+J14</f>
        <v>8</v>
      </c>
      <c r="M14" s="28"/>
      <c r="N14" s="28">
        <f t="shared" ref="N14:N23" si="14">E14+G14+I14+K14</f>
        <v>148</v>
      </c>
      <c r="O14" s="26">
        <v>2.0</v>
      </c>
      <c r="P14" s="26">
        <v>46.0</v>
      </c>
      <c r="Q14" s="26">
        <v>2.0</v>
      </c>
      <c r="R14" s="26">
        <v>53.0</v>
      </c>
      <c r="S14" s="26">
        <v>2.0</v>
      </c>
      <c r="T14" s="26">
        <v>32.0</v>
      </c>
      <c r="U14" s="26">
        <v>2.0</v>
      </c>
      <c r="V14" s="26">
        <v>47.0</v>
      </c>
      <c r="W14" s="26">
        <v>2.0</v>
      </c>
      <c r="X14" s="26">
        <v>47.0</v>
      </c>
      <c r="Y14" s="28">
        <f t="shared" ref="Y14:Z14" si="11">O14+Q14+S14+U14+W14</f>
        <v>10</v>
      </c>
      <c r="Z14" s="28">
        <f t="shared" si="11"/>
        <v>225</v>
      </c>
      <c r="AA14" s="26">
        <v>2.0</v>
      </c>
      <c r="AB14" s="26">
        <v>44.0</v>
      </c>
      <c r="AC14" s="26">
        <v>1.0</v>
      </c>
      <c r="AD14" s="26">
        <v>29.0</v>
      </c>
      <c r="AE14" s="28">
        <f t="shared" ref="AE14:AF14" si="12">AA14+AC14</f>
        <v>3</v>
      </c>
      <c r="AF14" s="28">
        <f t="shared" si="12"/>
        <v>73</v>
      </c>
      <c r="AG14" s="28">
        <f t="shared" ref="AG14:AG23" si="17">L14+Y14+AE14</f>
        <v>21</v>
      </c>
      <c r="AH14" s="28"/>
      <c r="AI14" s="28">
        <f t="shared" ref="AI14:AI23" si="18">N14+Z14+AF14</f>
        <v>446</v>
      </c>
      <c r="AJ14" s="29"/>
      <c r="AK14" s="29">
        <v>51.0</v>
      </c>
      <c r="AL14" s="29">
        <v>16.75</v>
      </c>
    </row>
    <row r="15" ht="51.75" customHeight="1">
      <c r="A15" s="23">
        <v>4.0</v>
      </c>
      <c r="B15" s="30" t="s">
        <v>35</v>
      </c>
      <c r="C15" s="31" t="s">
        <v>30</v>
      </c>
      <c r="D15" s="26">
        <v>1.0</v>
      </c>
      <c r="E15" s="26">
        <v>22.0</v>
      </c>
      <c r="F15" s="26">
        <v>1.0</v>
      </c>
      <c r="G15" s="26">
        <v>24.0</v>
      </c>
      <c r="H15" s="27">
        <v>1.0</v>
      </c>
      <c r="I15" s="26">
        <v>22.0</v>
      </c>
      <c r="J15" s="26">
        <v>1.0</v>
      </c>
      <c r="K15" s="26">
        <v>19.0</v>
      </c>
      <c r="L15" s="28">
        <f t="shared" si="13"/>
        <v>4</v>
      </c>
      <c r="M15" s="28"/>
      <c r="N15" s="28">
        <f t="shared" si="14"/>
        <v>87</v>
      </c>
      <c r="O15" s="26">
        <v>1.0</v>
      </c>
      <c r="P15" s="26">
        <v>28.0</v>
      </c>
      <c r="Q15" s="26">
        <v>1.0</v>
      </c>
      <c r="R15" s="26">
        <v>22.0</v>
      </c>
      <c r="S15" s="26">
        <v>2.0</v>
      </c>
      <c r="T15" s="26">
        <v>40.0</v>
      </c>
      <c r="U15" s="26">
        <v>2.0</v>
      </c>
      <c r="V15" s="26">
        <v>38.0</v>
      </c>
      <c r="W15" s="26">
        <v>1.0</v>
      </c>
      <c r="X15" s="26">
        <v>27.0</v>
      </c>
      <c r="Y15" s="28">
        <f t="shared" ref="Y15:Z15" si="15">O15+Q15+S15+U15+W15</f>
        <v>7</v>
      </c>
      <c r="Z15" s="28">
        <f t="shared" si="15"/>
        <v>155</v>
      </c>
      <c r="AA15" s="26"/>
      <c r="AB15" s="26"/>
      <c r="AC15" s="26">
        <v>1.0</v>
      </c>
      <c r="AD15" s="26">
        <v>18.0</v>
      </c>
      <c r="AE15" s="28">
        <f t="shared" ref="AE15:AF15" si="16">AA15+AC15</f>
        <v>1</v>
      </c>
      <c r="AF15" s="28">
        <f t="shared" si="16"/>
        <v>18</v>
      </c>
      <c r="AG15" s="28">
        <f t="shared" si="17"/>
        <v>12</v>
      </c>
      <c r="AH15" s="28"/>
      <c r="AI15" s="28">
        <f t="shared" si="18"/>
        <v>260</v>
      </c>
      <c r="AJ15" s="23">
        <v>35.0</v>
      </c>
      <c r="AK15" s="29">
        <v>42.12</v>
      </c>
      <c r="AL15" s="29">
        <v>16.0</v>
      </c>
    </row>
    <row r="16" ht="24.0" customHeight="1">
      <c r="A16" s="23">
        <v>5.0</v>
      </c>
      <c r="B16" s="32" t="s">
        <v>36</v>
      </c>
      <c r="C16" s="31" t="s">
        <v>30</v>
      </c>
      <c r="D16" s="26">
        <v>1.0</v>
      </c>
      <c r="E16" s="26">
        <v>12.0</v>
      </c>
      <c r="F16" s="26">
        <v>1.0</v>
      </c>
      <c r="G16" s="26">
        <v>14.0</v>
      </c>
      <c r="H16" s="27">
        <v>1.0</v>
      </c>
      <c r="I16" s="26">
        <v>15.0</v>
      </c>
      <c r="J16" s="26">
        <v>1.0</v>
      </c>
      <c r="K16" s="26">
        <v>18.0</v>
      </c>
      <c r="L16" s="28">
        <f t="shared" si="13"/>
        <v>4</v>
      </c>
      <c r="M16" s="28"/>
      <c r="N16" s="28">
        <f t="shared" si="14"/>
        <v>59</v>
      </c>
      <c r="O16" s="26">
        <v>1.0</v>
      </c>
      <c r="P16" s="26">
        <v>15.0</v>
      </c>
      <c r="Q16" s="26">
        <v>1.0</v>
      </c>
      <c r="R16" s="26">
        <v>11.0</v>
      </c>
      <c r="S16" s="26">
        <v>1.0</v>
      </c>
      <c r="T16" s="26">
        <v>17.0</v>
      </c>
      <c r="U16" s="26">
        <v>1.0</v>
      </c>
      <c r="V16" s="26">
        <v>10.0</v>
      </c>
      <c r="W16" s="26">
        <v>1.0</v>
      </c>
      <c r="X16" s="26">
        <v>17.0</v>
      </c>
      <c r="Y16" s="28">
        <f t="shared" ref="Y16:Z16" si="19">O16+Q16+S16+U16+W16</f>
        <v>5</v>
      </c>
      <c r="Z16" s="28">
        <f t="shared" si="19"/>
        <v>70</v>
      </c>
      <c r="AA16" s="26"/>
      <c r="AB16" s="26"/>
      <c r="AC16" s="26">
        <v>1.0</v>
      </c>
      <c r="AD16" s="26">
        <v>6.0</v>
      </c>
      <c r="AE16" s="28">
        <f t="shared" ref="AE16:AF16" si="20">AA16+AC16</f>
        <v>1</v>
      </c>
      <c r="AF16" s="28">
        <f t="shared" si="20"/>
        <v>6</v>
      </c>
      <c r="AG16" s="28">
        <f t="shared" si="17"/>
        <v>10</v>
      </c>
      <c r="AH16" s="28"/>
      <c r="AI16" s="28">
        <f t="shared" si="18"/>
        <v>135</v>
      </c>
      <c r="AJ16" s="23">
        <v>45.0</v>
      </c>
      <c r="AK16" s="29">
        <v>27.0</v>
      </c>
      <c r="AL16" s="29">
        <v>23.25</v>
      </c>
    </row>
    <row r="17" ht="24.0" customHeight="1">
      <c r="A17" s="23">
        <v>6.0</v>
      </c>
      <c r="B17" s="32" t="s">
        <v>37</v>
      </c>
      <c r="C17" s="31" t="s">
        <v>30</v>
      </c>
      <c r="D17" s="26">
        <v>1.0</v>
      </c>
      <c r="E17" s="26">
        <v>6.0</v>
      </c>
      <c r="F17" s="26">
        <v>1.0</v>
      </c>
      <c r="G17" s="26">
        <v>15.0</v>
      </c>
      <c r="H17" s="27">
        <v>1.0</v>
      </c>
      <c r="I17" s="26">
        <v>16.0</v>
      </c>
      <c r="J17" s="26">
        <v>1.0</v>
      </c>
      <c r="K17" s="26">
        <v>11.0</v>
      </c>
      <c r="L17" s="28">
        <f t="shared" si="13"/>
        <v>4</v>
      </c>
      <c r="M17" s="28"/>
      <c r="N17" s="28">
        <f t="shared" si="14"/>
        <v>48</v>
      </c>
      <c r="O17" s="26">
        <v>1.0</v>
      </c>
      <c r="P17" s="26">
        <v>15.0</v>
      </c>
      <c r="Q17" s="26">
        <v>1.0</v>
      </c>
      <c r="R17" s="26">
        <v>14.0</v>
      </c>
      <c r="S17" s="26">
        <v>1.0</v>
      </c>
      <c r="T17" s="26">
        <v>12.0</v>
      </c>
      <c r="U17" s="26">
        <v>1.0</v>
      </c>
      <c r="V17" s="26">
        <v>10.0</v>
      </c>
      <c r="W17" s="26">
        <v>1.0</v>
      </c>
      <c r="X17" s="26">
        <v>16.0</v>
      </c>
      <c r="Y17" s="28">
        <f t="shared" ref="Y17:Z17" si="21">O17+Q17+S17+U17+W17</f>
        <v>5</v>
      </c>
      <c r="Z17" s="28">
        <f t="shared" si="21"/>
        <v>67</v>
      </c>
      <c r="AA17" s="26"/>
      <c r="AB17" s="26"/>
      <c r="AC17" s="26">
        <v>1.0</v>
      </c>
      <c r="AD17" s="26">
        <v>9.0</v>
      </c>
      <c r="AE17" s="28">
        <f t="shared" ref="AE17:AF17" si="22">AA17+AC17</f>
        <v>1</v>
      </c>
      <c r="AF17" s="28">
        <f t="shared" si="22"/>
        <v>9</v>
      </c>
      <c r="AG17" s="28">
        <f t="shared" si="17"/>
        <v>10</v>
      </c>
      <c r="AH17" s="28"/>
      <c r="AI17" s="28">
        <f t="shared" si="18"/>
        <v>124</v>
      </c>
      <c r="AJ17" s="23">
        <v>16.0</v>
      </c>
      <c r="AK17" s="29">
        <v>25.33</v>
      </c>
      <c r="AL17" s="29">
        <v>18.0</v>
      </c>
    </row>
    <row r="18" ht="24.75" customHeight="1">
      <c r="A18" s="23">
        <v>7.0</v>
      </c>
      <c r="B18" s="32" t="s">
        <v>38</v>
      </c>
      <c r="C18" s="31" t="s">
        <v>30</v>
      </c>
      <c r="D18" s="26">
        <v>1.0</v>
      </c>
      <c r="E18" s="26">
        <v>8.0</v>
      </c>
      <c r="F18" s="26">
        <v>1.0</v>
      </c>
      <c r="G18" s="26">
        <v>8.0</v>
      </c>
      <c r="H18" s="27">
        <v>1.0</v>
      </c>
      <c r="I18" s="26">
        <v>12.0</v>
      </c>
      <c r="J18" s="26">
        <v>1.0</v>
      </c>
      <c r="K18" s="26">
        <v>6.0</v>
      </c>
      <c r="L18" s="28">
        <f t="shared" si="13"/>
        <v>4</v>
      </c>
      <c r="M18" s="28"/>
      <c r="N18" s="28">
        <f t="shared" si="14"/>
        <v>34</v>
      </c>
      <c r="O18" s="26">
        <v>1.0</v>
      </c>
      <c r="P18" s="26">
        <v>12.0</v>
      </c>
      <c r="Q18" s="26">
        <v>1.0</v>
      </c>
      <c r="R18" s="26">
        <v>9.0</v>
      </c>
      <c r="S18" s="26">
        <v>1.0</v>
      </c>
      <c r="T18" s="26">
        <v>14.0</v>
      </c>
      <c r="U18" s="26">
        <v>1.0</v>
      </c>
      <c r="V18" s="26">
        <v>17.0</v>
      </c>
      <c r="W18" s="26">
        <v>1.0</v>
      </c>
      <c r="X18" s="26">
        <v>13.0</v>
      </c>
      <c r="Y18" s="28">
        <f t="shared" ref="Y18:Z18" si="23">O18+Q18+S18+U18+W18</f>
        <v>5</v>
      </c>
      <c r="Z18" s="28">
        <f t="shared" si="23"/>
        <v>65</v>
      </c>
      <c r="AA18" s="26"/>
      <c r="AB18" s="26"/>
      <c r="AC18" s="26">
        <v>1.0</v>
      </c>
      <c r="AD18" s="26">
        <v>9.0</v>
      </c>
      <c r="AE18" s="28">
        <f t="shared" ref="AE18:AF18" si="24">AA18+AC18</f>
        <v>1</v>
      </c>
      <c r="AF18" s="28">
        <f t="shared" si="24"/>
        <v>9</v>
      </c>
      <c r="AG18" s="28">
        <f t="shared" si="17"/>
        <v>10</v>
      </c>
      <c r="AH18" s="28"/>
      <c r="AI18" s="28">
        <f t="shared" si="18"/>
        <v>108</v>
      </c>
      <c r="AJ18" s="23">
        <v>16.0</v>
      </c>
      <c r="AK18" s="29">
        <v>24.75</v>
      </c>
      <c r="AL18" s="29">
        <v>9.5</v>
      </c>
    </row>
    <row r="19" ht="24.0" customHeight="1">
      <c r="A19" s="23">
        <v>8.0</v>
      </c>
      <c r="B19" s="32" t="s">
        <v>39</v>
      </c>
      <c r="C19" s="31" t="s">
        <v>30</v>
      </c>
      <c r="D19" s="26">
        <v>1.0</v>
      </c>
      <c r="E19" s="26">
        <v>6.0</v>
      </c>
      <c r="F19" s="26">
        <v>1.0</v>
      </c>
      <c r="G19" s="26">
        <v>9.0</v>
      </c>
      <c r="H19" s="27">
        <v>1.0</v>
      </c>
      <c r="I19" s="26">
        <v>7.0</v>
      </c>
      <c r="J19" s="26">
        <v>1.0</v>
      </c>
      <c r="K19" s="26">
        <v>10.0</v>
      </c>
      <c r="L19" s="28">
        <f t="shared" si="13"/>
        <v>4</v>
      </c>
      <c r="M19" s="28"/>
      <c r="N19" s="28">
        <f t="shared" si="14"/>
        <v>32</v>
      </c>
      <c r="O19" s="26">
        <v>1.0</v>
      </c>
      <c r="P19" s="26">
        <v>15.0</v>
      </c>
      <c r="Q19" s="26">
        <v>1.0</v>
      </c>
      <c r="R19" s="26">
        <v>22.0</v>
      </c>
      <c r="S19" s="26">
        <v>1.0</v>
      </c>
      <c r="T19" s="26">
        <v>19.0</v>
      </c>
      <c r="U19" s="26">
        <v>1.0</v>
      </c>
      <c r="V19" s="26">
        <v>19.0</v>
      </c>
      <c r="W19" s="26">
        <v>1.0</v>
      </c>
      <c r="X19" s="26">
        <v>22.0</v>
      </c>
      <c r="Y19" s="28">
        <f t="shared" ref="Y19:Z19" si="25">O19+Q19+S19+U19+W19</f>
        <v>5</v>
      </c>
      <c r="Z19" s="28">
        <f t="shared" si="25"/>
        <v>97</v>
      </c>
      <c r="AA19" s="26"/>
      <c r="AB19" s="26"/>
      <c r="AC19" s="26">
        <v>1.0</v>
      </c>
      <c r="AD19" s="26">
        <v>5.0</v>
      </c>
      <c r="AE19" s="28">
        <f t="shared" ref="AE19:AF19" si="26">AA19+AC19</f>
        <v>1</v>
      </c>
      <c r="AF19" s="28">
        <f t="shared" si="26"/>
        <v>5</v>
      </c>
      <c r="AG19" s="28">
        <f t="shared" si="17"/>
        <v>10</v>
      </c>
      <c r="AH19" s="28"/>
      <c r="AI19" s="28">
        <f t="shared" si="18"/>
        <v>134</v>
      </c>
      <c r="AJ19" s="23">
        <v>18.0</v>
      </c>
      <c r="AK19" s="29">
        <v>25.25</v>
      </c>
      <c r="AL19" s="29">
        <v>14.5</v>
      </c>
    </row>
    <row r="20" ht="26.25" customHeight="1">
      <c r="A20" s="23">
        <v>9.0</v>
      </c>
      <c r="B20" s="32" t="s">
        <v>40</v>
      </c>
      <c r="C20" s="31" t="s">
        <v>30</v>
      </c>
      <c r="D20" s="26">
        <v>1.0</v>
      </c>
      <c r="E20" s="26">
        <v>12.0</v>
      </c>
      <c r="F20" s="26">
        <v>1.0</v>
      </c>
      <c r="G20" s="26">
        <v>9.0</v>
      </c>
      <c r="H20" s="27">
        <v>1.0</v>
      </c>
      <c r="I20" s="26">
        <v>10.0</v>
      </c>
      <c r="J20" s="26">
        <v>1.0</v>
      </c>
      <c r="K20" s="26">
        <v>13.0</v>
      </c>
      <c r="L20" s="28">
        <f t="shared" si="13"/>
        <v>4</v>
      </c>
      <c r="M20" s="28"/>
      <c r="N20" s="28">
        <f t="shared" si="14"/>
        <v>44</v>
      </c>
      <c r="O20" s="26">
        <v>1.0</v>
      </c>
      <c r="P20" s="26">
        <v>15.0</v>
      </c>
      <c r="Q20" s="26">
        <v>1.0</v>
      </c>
      <c r="R20" s="26">
        <v>19.0</v>
      </c>
      <c r="S20" s="26">
        <v>1.0</v>
      </c>
      <c r="T20" s="26">
        <v>12.0</v>
      </c>
      <c r="U20" s="26">
        <v>1.0</v>
      </c>
      <c r="V20" s="26">
        <v>11.0</v>
      </c>
      <c r="W20" s="26">
        <v>1.0</v>
      </c>
      <c r="X20" s="26">
        <v>15.0</v>
      </c>
      <c r="Y20" s="28">
        <f t="shared" ref="Y20:Z20" si="27">O20+Q20+S20+U20+W20</f>
        <v>5</v>
      </c>
      <c r="Z20" s="28">
        <f t="shared" si="27"/>
        <v>72</v>
      </c>
      <c r="AA20" s="26"/>
      <c r="AB20" s="26"/>
      <c r="AC20" s="26">
        <v>1.0</v>
      </c>
      <c r="AD20" s="26">
        <v>9.0</v>
      </c>
      <c r="AE20" s="28">
        <f t="shared" ref="AE20:AF20" si="28">AA20+AC20</f>
        <v>1</v>
      </c>
      <c r="AF20" s="28">
        <f t="shared" si="28"/>
        <v>9</v>
      </c>
      <c r="AG20" s="28">
        <f t="shared" si="17"/>
        <v>10</v>
      </c>
      <c r="AH20" s="28"/>
      <c r="AI20" s="28">
        <f t="shared" si="18"/>
        <v>125</v>
      </c>
      <c r="AJ20" s="23">
        <v>21.0</v>
      </c>
      <c r="AK20" s="29">
        <v>26.72</v>
      </c>
      <c r="AL20" s="29">
        <v>13.0</v>
      </c>
    </row>
    <row r="21" ht="26.25" customHeight="1">
      <c r="A21" s="23">
        <v>10.0</v>
      </c>
      <c r="B21" s="32" t="s">
        <v>41</v>
      </c>
      <c r="C21" s="31" t="s">
        <v>30</v>
      </c>
      <c r="D21" s="26">
        <v>1.0</v>
      </c>
      <c r="E21" s="26">
        <v>15.0</v>
      </c>
      <c r="F21" s="26">
        <v>1.0</v>
      </c>
      <c r="G21" s="26">
        <v>18.0</v>
      </c>
      <c r="H21" s="27">
        <v>1.0</v>
      </c>
      <c r="I21" s="26">
        <v>20.0</v>
      </c>
      <c r="J21" s="26">
        <v>1.0</v>
      </c>
      <c r="K21" s="26">
        <v>23.0</v>
      </c>
      <c r="L21" s="28">
        <f t="shared" si="13"/>
        <v>4</v>
      </c>
      <c r="M21" s="28"/>
      <c r="N21" s="28">
        <f t="shared" si="14"/>
        <v>76</v>
      </c>
      <c r="O21" s="26">
        <v>1.0</v>
      </c>
      <c r="P21" s="26">
        <v>24.0</v>
      </c>
      <c r="Q21" s="26">
        <v>1.0</v>
      </c>
      <c r="R21" s="26">
        <v>24.0</v>
      </c>
      <c r="S21" s="26">
        <v>1.0</v>
      </c>
      <c r="T21" s="26">
        <v>20.0</v>
      </c>
      <c r="U21" s="26">
        <v>1.0</v>
      </c>
      <c r="V21" s="26">
        <v>26.0</v>
      </c>
      <c r="W21" s="26">
        <v>1.0</v>
      </c>
      <c r="X21" s="26">
        <v>24.0</v>
      </c>
      <c r="Y21" s="28">
        <f t="shared" ref="Y21:Z21" si="29">O21+Q21+S21+U21+W21</f>
        <v>5</v>
      </c>
      <c r="Z21" s="28">
        <f t="shared" si="29"/>
        <v>118</v>
      </c>
      <c r="AA21" s="26">
        <v>1.0</v>
      </c>
      <c r="AB21" s="26">
        <v>17.0</v>
      </c>
      <c r="AC21" s="26">
        <v>1.0</v>
      </c>
      <c r="AD21" s="26">
        <v>11.0</v>
      </c>
      <c r="AE21" s="28">
        <f t="shared" ref="AE21:AF21" si="30">AA21+AC21</f>
        <v>2</v>
      </c>
      <c r="AF21" s="28">
        <f t="shared" si="30"/>
        <v>28</v>
      </c>
      <c r="AG21" s="28">
        <f t="shared" si="17"/>
        <v>11</v>
      </c>
      <c r="AH21" s="28"/>
      <c r="AI21" s="28">
        <f t="shared" si="18"/>
        <v>222</v>
      </c>
      <c r="AJ21" s="23">
        <v>65.0</v>
      </c>
      <c r="AK21" s="29">
        <v>34.5</v>
      </c>
      <c r="AL21" s="29">
        <v>22.0</v>
      </c>
    </row>
    <row r="22" ht="24.0" customHeight="1">
      <c r="A22" s="23"/>
      <c r="B22" s="32" t="s">
        <v>42</v>
      </c>
      <c r="C22" s="31" t="s">
        <v>33</v>
      </c>
      <c r="D22" s="26">
        <v>1.0</v>
      </c>
      <c r="E22" s="26">
        <v>8.0</v>
      </c>
      <c r="F22" s="26">
        <v>1.0</v>
      </c>
      <c r="G22" s="26">
        <v>11.0</v>
      </c>
      <c r="H22" s="27">
        <v>1.0</v>
      </c>
      <c r="I22" s="26">
        <v>10.0</v>
      </c>
      <c r="J22" s="26">
        <v>1.0</v>
      </c>
      <c r="K22" s="26">
        <v>5.0</v>
      </c>
      <c r="L22" s="28">
        <f t="shared" si="13"/>
        <v>4</v>
      </c>
      <c r="M22" s="28"/>
      <c r="N22" s="28">
        <f t="shared" si="14"/>
        <v>34</v>
      </c>
      <c r="O22" s="26">
        <v>1.0</v>
      </c>
      <c r="P22" s="26">
        <v>9.0</v>
      </c>
      <c r="Q22" s="26">
        <v>1.0</v>
      </c>
      <c r="R22" s="26">
        <v>10.0</v>
      </c>
      <c r="S22" s="26">
        <v>1.0</v>
      </c>
      <c r="T22" s="26">
        <v>7.0</v>
      </c>
      <c r="U22" s="26">
        <v>1.0</v>
      </c>
      <c r="V22" s="26">
        <v>9.0</v>
      </c>
      <c r="W22" s="26">
        <v>1.0</v>
      </c>
      <c r="X22" s="26">
        <v>8.0</v>
      </c>
      <c r="Y22" s="28">
        <f t="shared" ref="Y22:Z22" si="31">O22+Q22+S22+U22+W22</f>
        <v>5</v>
      </c>
      <c r="Z22" s="28">
        <f t="shared" si="31"/>
        <v>43</v>
      </c>
      <c r="AA22" s="26"/>
      <c r="AB22" s="26"/>
      <c r="AC22" s="26"/>
      <c r="AD22" s="26"/>
      <c r="AE22" s="28">
        <f t="shared" ref="AE22:AF22" si="32">AA22+AC22</f>
        <v>0</v>
      </c>
      <c r="AF22" s="28">
        <f t="shared" si="32"/>
        <v>0</v>
      </c>
      <c r="AG22" s="28">
        <f t="shared" si="17"/>
        <v>9</v>
      </c>
      <c r="AH22" s="28"/>
      <c r="AI22" s="28">
        <f t="shared" si="18"/>
        <v>77</v>
      </c>
      <c r="AJ22" s="23"/>
      <c r="AK22" s="29">
        <v>16.75</v>
      </c>
      <c r="AL22" s="29">
        <v>6.5</v>
      </c>
    </row>
    <row r="23" ht="24.0" customHeight="1">
      <c r="A23" s="23"/>
      <c r="B23" s="32" t="s">
        <v>43</v>
      </c>
      <c r="C23" s="31" t="s">
        <v>33</v>
      </c>
      <c r="D23" s="26">
        <v>1.0</v>
      </c>
      <c r="E23" s="26">
        <v>6.0</v>
      </c>
      <c r="F23" s="26">
        <v>1.0</v>
      </c>
      <c r="G23" s="26">
        <v>6.0</v>
      </c>
      <c r="H23" s="27">
        <v>1.0</v>
      </c>
      <c r="I23" s="26">
        <v>5.0</v>
      </c>
      <c r="J23" s="26">
        <v>1.0</v>
      </c>
      <c r="K23" s="26">
        <v>5.0</v>
      </c>
      <c r="L23" s="28">
        <f t="shared" si="13"/>
        <v>4</v>
      </c>
      <c r="M23" s="28"/>
      <c r="N23" s="28">
        <f t="shared" si="14"/>
        <v>22</v>
      </c>
      <c r="O23" s="26">
        <v>1.0</v>
      </c>
      <c r="P23" s="26">
        <v>12.0</v>
      </c>
      <c r="Q23" s="26">
        <v>1.0</v>
      </c>
      <c r="R23" s="26">
        <v>8.0</v>
      </c>
      <c r="S23" s="26">
        <v>1.0</v>
      </c>
      <c r="T23" s="26">
        <v>7.0</v>
      </c>
      <c r="U23" s="26">
        <v>1.0</v>
      </c>
      <c r="V23" s="26">
        <v>5.0</v>
      </c>
      <c r="W23" s="26">
        <v>1.0</v>
      </c>
      <c r="X23" s="26">
        <v>7.0</v>
      </c>
      <c r="Y23" s="28">
        <f t="shared" ref="Y23:Z23" si="33">O23+Q23+S23+U23+W23</f>
        <v>5</v>
      </c>
      <c r="Z23" s="28">
        <f t="shared" si="33"/>
        <v>39</v>
      </c>
      <c r="AA23" s="26"/>
      <c r="AB23" s="26"/>
      <c r="AC23" s="26"/>
      <c r="AD23" s="26"/>
      <c r="AE23" s="28">
        <f t="shared" ref="AE23:AF23" si="34">SUM(AA23+AC23)</f>
        <v>0</v>
      </c>
      <c r="AF23" s="28">
        <f t="shared" si="34"/>
        <v>0</v>
      </c>
      <c r="AG23" s="28">
        <f t="shared" si="17"/>
        <v>9</v>
      </c>
      <c r="AH23" s="28"/>
      <c r="AI23" s="28">
        <f t="shared" si="18"/>
        <v>61</v>
      </c>
      <c r="AJ23" s="23">
        <v>20.0</v>
      </c>
      <c r="AK23" s="23">
        <v>19.5</v>
      </c>
      <c r="AL23" s="23">
        <v>12.25</v>
      </c>
    </row>
    <row r="24" ht="17.25" customHeight="1">
      <c r="A24" s="23"/>
      <c r="B24" s="33" t="s">
        <v>44</v>
      </c>
      <c r="C24" s="33"/>
      <c r="D24" s="34">
        <f t="shared" ref="D24:AL24" si="35">SUM(D11:D23)</f>
        <v>17</v>
      </c>
      <c r="E24" s="34">
        <f t="shared" si="35"/>
        <v>251</v>
      </c>
      <c r="F24" s="34">
        <f t="shared" si="35"/>
        <v>16</v>
      </c>
      <c r="G24" s="34">
        <f t="shared" si="35"/>
        <v>249</v>
      </c>
      <c r="H24" s="34">
        <f t="shared" si="35"/>
        <v>18</v>
      </c>
      <c r="I24" s="34">
        <f t="shared" si="35"/>
        <v>276</v>
      </c>
      <c r="J24" s="34">
        <f t="shared" si="35"/>
        <v>16</v>
      </c>
      <c r="K24" s="34">
        <f t="shared" si="35"/>
        <v>254</v>
      </c>
      <c r="L24" s="34">
        <f t="shared" si="35"/>
        <v>67</v>
      </c>
      <c r="M24" s="34">
        <f t="shared" si="35"/>
        <v>0</v>
      </c>
      <c r="N24" s="34">
        <f t="shared" si="35"/>
        <v>1030</v>
      </c>
      <c r="O24" s="34">
        <f t="shared" si="35"/>
        <v>17</v>
      </c>
      <c r="P24" s="34">
        <f t="shared" si="35"/>
        <v>311</v>
      </c>
      <c r="Q24" s="34">
        <f t="shared" si="35"/>
        <v>18</v>
      </c>
      <c r="R24" s="34">
        <f t="shared" si="35"/>
        <v>341</v>
      </c>
      <c r="S24" s="34">
        <f t="shared" si="35"/>
        <v>19</v>
      </c>
      <c r="T24" s="34">
        <f t="shared" si="35"/>
        <v>314</v>
      </c>
      <c r="U24" s="34">
        <f t="shared" si="35"/>
        <v>17</v>
      </c>
      <c r="V24" s="34">
        <f t="shared" si="35"/>
        <v>307</v>
      </c>
      <c r="W24" s="34">
        <f t="shared" si="35"/>
        <v>18</v>
      </c>
      <c r="X24" s="34">
        <f t="shared" si="35"/>
        <v>331</v>
      </c>
      <c r="Y24" s="34">
        <f t="shared" si="35"/>
        <v>89</v>
      </c>
      <c r="Z24" s="34">
        <f t="shared" si="35"/>
        <v>1604</v>
      </c>
      <c r="AA24" s="34">
        <f t="shared" si="35"/>
        <v>8</v>
      </c>
      <c r="AB24" s="34">
        <f t="shared" si="35"/>
        <v>168</v>
      </c>
      <c r="AC24" s="34">
        <f t="shared" si="35"/>
        <v>12</v>
      </c>
      <c r="AD24" s="34">
        <f t="shared" si="35"/>
        <v>176</v>
      </c>
      <c r="AE24" s="34">
        <f t="shared" si="35"/>
        <v>20</v>
      </c>
      <c r="AF24" s="34">
        <f t="shared" si="35"/>
        <v>344</v>
      </c>
      <c r="AG24" s="34">
        <f t="shared" si="35"/>
        <v>176</v>
      </c>
      <c r="AH24" s="34">
        <f t="shared" si="35"/>
        <v>0</v>
      </c>
      <c r="AI24" s="34">
        <f t="shared" si="35"/>
        <v>2978</v>
      </c>
      <c r="AJ24" s="35">
        <f t="shared" si="35"/>
        <v>250</v>
      </c>
      <c r="AK24" s="23">
        <f t="shared" si="35"/>
        <v>447.89</v>
      </c>
      <c r="AL24" s="23">
        <f t="shared" si="35"/>
        <v>200</v>
      </c>
    </row>
    <row r="25" ht="17.25" customHeight="1">
      <c r="A25" s="23"/>
      <c r="B25" s="36" t="s">
        <v>45</v>
      </c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18"/>
      <c r="AK25" s="18"/>
      <c r="AL25" s="18"/>
    </row>
    <row r="26" ht="30.75" customHeight="1">
      <c r="A26" s="23">
        <v>11.0</v>
      </c>
      <c r="B26" s="32" t="s">
        <v>46</v>
      </c>
      <c r="C26" s="31" t="s">
        <v>33</v>
      </c>
      <c r="D26" s="26">
        <v>1.0</v>
      </c>
      <c r="E26" s="26">
        <v>6.0</v>
      </c>
      <c r="F26" s="26">
        <v>1.0</v>
      </c>
      <c r="G26" s="26">
        <v>7.0</v>
      </c>
      <c r="H26" s="27">
        <v>1.0</v>
      </c>
      <c r="I26" s="26">
        <v>7.0</v>
      </c>
      <c r="J26" s="26">
        <v>1.0</v>
      </c>
      <c r="K26" s="26">
        <v>8.0</v>
      </c>
      <c r="L26" s="28">
        <f>D26+F26+H26+J26</f>
        <v>4</v>
      </c>
      <c r="M26" s="28"/>
      <c r="N26" s="28">
        <f>E26+G26+I26+K26</f>
        <v>28</v>
      </c>
      <c r="O26" s="26">
        <v>1.0</v>
      </c>
      <c r="P26" s="26">
        <v>10.0</v>
      </c>
      <c r="Q26" s="26">
        <v>1.0</v>
      </c>
      <c r="R26" s="26">
        <v>8.0</v>
      </c>
      <c r="S26" s="26">
        <v>1.0</v>
      </c>
      <c r="T26" s="26">
        <v>9.0</v>
      </c>
      <c r="U26" s="26">
        <v>0.0</v>
      </c>
      <c r="V26" s="26">
        <v>3.0</v>
      </c>
      <c r="W26" s="26">
        <v>0.0</v>
      </c>
      <c r="X26" s="26">
        <v>3.0</v>
      </c>
      <c r="Y26" s="28">
        <f t="shared" ref="Y26:Z26" si="36">O26+Q26+S26+U26+W26</f>
        <v>3</v>
      </c>
      <c r="Z26" s="28">
        <f t="shared" si="36"/>
        <v>33</v>
      </c>
      <c r="AA26" s="26"/>
      <c r="AB26" s="26"/>
      <c r="AC26" s="26"/>
      <c r="AD26" s="26"/>
      <c r="AE26" s="28">
        <f t="shared" ref="AE26:AF26" si="37">AA26+AC26</f>
        <v>0</v>
      </c>
      <c r="AF26" s="28">
        <f t="shared" si="37"/>
        <v>0</v>
      </c>
      <c r="AG26" s="28">
        <f>L26+Y26+AE26</f>
        <v>7</v>
      </c>
      <c r="AH26" s="28"/>
      <c r="AI26" s="28">
        <f t="shared" ref="AI26:AI27" si="40">SUM(N26+Z26+AF26)</f>
        <v>61</v>
      </c>
      <c r="AJ26" s="23">
        <v>17.0</v>
      </c>
      <c r="AK26" s="23">
        <v>16.75</v>
      </c>
      <c r="AL26" s="23">
        <v>11.0</v>
      </c>
    </row>
    <row r="27" ht="30.75" customHeight="1">
      <c r="A27" s="23">
        <v>12.0</v>
      </c>
      <c r="B27" s="32" t="s">
        <v>47</v>
      </c>
      <c r="C27" s="31" t="s">
        <v>33</v>
      </c>
      <c r="D27" s="26">
        <v>1.0</v>
      </c>
      <c r="E27" s="26">
        <v>16.0</v>
      </c>
      <c r="F27" s="26">
        <v>1.0</v>
      </c>
      <c r="G27" s="26">
        <v>5.0</v>
      </c>
      <c r="H27" s="27">
        <v>1.0</v>
      </c>
      <c r="I27" s="26">
        <v>11.0</v>
      </c>
      <c r="J27" s="26">
        <v>1.0</v>
      </c>
      <c r="K27" s="26">
        <v>12.0</v>
      </c>
      <c r="L27" s="28">
        <f>SUM(D27+F27+H27+J27)</f>
        <v>4</v>
      </c>
      <c r="M27" s="28"/>
      <c r="N27" s="28">
        <f>SUM(E27+G27+I27+K27)</f>
        <v>44</v>
      </c>
      <c r="O27" s="26">
        <v>1.0</v>
      </c>
      <c r="P27" s="26">
        <v>9.0</v>
      </c>
      <c r="Q27" s="26">
        <v>1.0</v>
      </c>
      <c r="R27" s="26">
        <v>18.0</v>
      </c>
      <c r="S27" s="26">
        <v>1.0</v>
      </c>
      <c r="T27" s="26">
        <v>11.0</v>
      </c>
      <c r="U27" s="26">
        <v>1.0</v>
      </c>
      <c r="V27" s="26">
        <v>14.0</v>
      </c>
      <c r="W27" s="26">
        <v>1.0</v>
      </c>
      <c r="X27" s="26">
        <v>9.0</v>
      </c>
      <c r="Y27" s="28">
        <f t="shared" ref="Y27:Z27" si="38">SUM(O27+Q27+S27+U27+W27)</f>
        <v>5</v>
      </c>
      <c r="Z27" s="28">
        <f t="shared" si="38"/>
        <v>61</v>
      </c>
      <c r="AA27" s="26"/>
      <c r="AB27" s="26"/>
      <c r="AC27" s="26"/>
      <c r="AD27" s="26"/>
      <c r="AE27" s="28">
        <f t="shared" ref="AE27:AF27" si="39">SUM(AA27+AC27)</f>
        <v>0</v>
      </c>
      <c r="AF27" s="28">
        <f t="shared" si="39"/>
        <v>0</v>
      </c>
      <c r="AG27" s="28">
        <f>SUM(L27+Y27+AE27)</f>
        <v>9</v>
      </c>
      <c r="AH27" s="28"/>
      <c r="AI27" s="28">
        <f t="shared" si="40"/>
        <v>105</v>
      </c>
      <c r="AJ27" s="23">
        <v>21.0</v>
      </c>
      <c r="AK27" s="23">
        <v>21.25</v>
      </c>
      <c r="AL27" s="23">
        <v>9.75</v>
      </c>
    </row>
    <row r="28" ht="17.25" customHeight="1">
      <c r="A28" s="23"/>
      <c r="B28" s="34" t="s">
        <v>48</v>
      </c>
      <c r="C28" s="34"/>
      <c r="D28" s="34">
        <f t="shared" ref="D28:AL28" si="41">SUM(D26:D27)</f>
        <v>2</v>
      </c>
      <c r="E28" s="34">
        <f t="shared" si="41"/>
        <v>22</v>
      </c>
      <c r="F28" s="34">
        <f t="shared" si="41"/>
        <v>2</v>
      </c>
      <c r="G28" s="34">
        <f t="shared" si="41"/>
        <v>12</v>
      </c>
      <c r="H28" s="34">
        <f t="shared" si="41"/>
        <v>2</v>
      </c>
      <c r="I28" s="34">
        <f t="shared" si="41"/>
        <v>18</v>
      </c>
      <c r="J28" s="34">
        <f t="shared" si="41"/>
        <v>2</v>
      </c>
      <c r="K28" s="34">
        <f t="shared" si="41"/>
        <v>20</v>
      </c>
      <c r="L28" s="34">
        <f t="shared" si="41"/>
        <v>8</v>
      </c>
      <c r="M28" s="34">
        <f t="shared" si="41"/>
        <v>0</v>
      </c>
      <c r="N28" s="34">
        <f t="shared" si="41"/>
        <v>72</v>
      </c>
      <c r="O28" s="34">
        <f t="shared" si="41"/>
        <v>2</v>
      </c>
      <c r="P28" s="34">
        <f t="shared" si="41"/>
        <v>19</v>
      </c>
      <c r="Q28" s="34">
        <f t="shared" si="41"/>
        <v>2</v>
      </c>
      <c r="R28" s="34">
        <f t="shared" si="41"/>
        <v>26</v>
      </c>
      <c r="S28" s="34">
        <f t="shared" si="41"/>
        <v>2</v>
      </c>
      <c r="T28" s="34">
        <f t="shared" si="41"/>
        <v>20</v>
      </c>
      <c r="U28" s="34">
        <f t="shared" si="41"/>
        <v>1</v>
      </c>
      <c r="V28" s="34">
        <f t="shared" si="41"/>
        <v>17</v>
      </c>
      <c r="W28" s="34">
        <f t="shared" si="41"/>
        <v>1</v>
      </c>
      <c r="X28" s="34">
        <f t="shared" si="41"/>
        <v>12</v>
      </c>
      <c r="Y28" s="34">
        <f t="shared" si="41"/>
        <v>8</v>
      </c>
      <c r="Z28" s="34">
        <f t="shared" si="41"/>
        <v>94</v>
      </c>
      <c r="AA28" s="34">
        <f t="shared" si="41"/>
        <v>0</v>
      </c>
      <c r="AB28" s="34">
        <f t="shared" si="41"/>
        <v>0</v>
      </c>
      <c r="AC28" s="34">
        <f t="shared" si="41"/>
        <v>0</v>
      </c>
      <c r="AD28" s="34">
        <f t="shared" si="41"/>
        <v>0</v>
      </c>
      <c r="AE28" s="34">
        <f t="shared" si="41"/>
        <v>0</v>
      </c>
      <c r="AF28" s="34">
        <f t="shared" si="41"/>
        <v>0</v>
      </c>
      <c r="AG28" s="34">
        <f t="shared" si="41"/>
        <v>16</v>
      </c>
      <c r="AH28" s="34">
        <f t="shared" si="41"/>
        <v>0</v>
      </c>
      <c r="AI28" s="34">
        <f t="shared" si="41"/>
        <v>166</v>
      </c>
      <c r="AJ28" s="35">
        <f t="shared" si="41"/>
        <v>38</v>
      </c>
      <c r="AK28" s="23">
        <f t="shared" si="41"/>
        <v>38</v>
      </c>
      <c r="AL28" s="23">
        <f t="shared" si="41"/>
        <v>20.75</v>
      </c>
    </row>
    <row r="29" ht="17.25" customHeight="1">
      <c r="A29" s="23"/>
      <c r="B29" s="37" t="s">
        <v>49</v>
      </c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18"/>
      <c r="AK29" s="18"/>
      <c r="AL29" s="18"/>
    </row>
    <row r="30" ht="34.5" customHeight="1">
      <c r="A30" s="23">
        <v>13.0</v>
      </c>
      <c r="B30" s="38" t="s">
        <v>50</v>
      </c>
      <c r="C30" s="39" t="s">
        <v>51</v>
      </c>
      <c r="D30" s="27">
        <v>1.0</v>
      </c>
      <c r="E30" s="27">
        <v>2.0</v>
      </c>
      <c r="F30" s="27">
        <v>1.0</v>
      </c>
      <c r="G30" s="27">
        <v>5.0</v>
      </c>
      <c r="H30" s="27">
        <v>1.0</v>
      </c>
      <c r="I30" s="27">
        <v>8.0</v>
      </c>
      <c r="J30" s="27">
        <v>1.0</v>
      </c>
      <c r="K30" s="27">
        <v>4.0</v>
      </c>
      <c r="L30" s="28">
        <v>4.0</v>
      </c>
      <c r="M30" s="28">
        <v>1.0</v>
      </c>
      <c r="N30" s="28">
        <f t="shared" ref="N30:N31" si="44">SUM(E30+G30+I30+K30)</f>
        <v>19</v>
      </c>
      <c r="O30" s="27"/>
      <c r="P30" s="27"/>
      <c r="Q30" s="27"/>
      <c r="R30" s="27"/>
      <c r="S30" s="27"/>
      <c r="T30" s="27"/>
      <c r="U30" s="40"/>
      <c r="V30" s="40"/>
      <c r="W30" s="40"/>
      <c r="X30" s="40"/>
      <c r="Y30" s="34">
        <f t="shared" ref="Y30:Z30" si="42">SUM(O30+Q30+S30+U30+W30)</f>
        <v>0</v>
      </c>
      <c r="Z30" s="34">
        <f t="shared" si="42"/>
        <v>0</v>
      </c>
      <c r="AA30" s="40"/>
      <c r="AB30" s="40"/>
      <c r="AC30" s="40"/>
      <c r="AD30" s="40"/>
      <c r="AE30" s="34">
        <f t="shared" ref="AE30:AF30" si="43">SUM(AA30+AC30)</f>
        <v>0</v>
      </c>
      <c r="AF30" s="34">
        <f t="shared" si="43"/>
        <v>0</v>
      </c>
      <c r="AG30" s="34">
        <f t="shared" ref="AG30:AG31" si="47">SUM(L30+Y30+AE30)</f>
        <v>4</v>
      </c>
      <c r="AH30" s="34">
        <v>1.0</v>
      </c>
      <c r="AI30" s="34">
        <f t="shared" ref="AI30:AI31" si="48">SUM(N30+Z30+AF30)</f>
        <v>19</v>
      </c>
      <c r="AJ30" s="23">
        <v>9.0</v>
      </c>
      <c r="AK30" s="23">
        <v>7.0</v>
      </c>
      <c r="AL30" s="23">
        <v>6.5</v>
      </c>
    </row>
    <row r="31" ht="34.5" customHeight="1">
      <c r="A31" s="23">
        <v>14.0</v>
      </c>
      <c r="B31" s="38" t="s">
        <v>52</v>
      </c>
      <c r="C31" s="39" t="s">
        <v>51</v>
      </c>
      <c r="D31" s="27">
        <v>0.0</v>
      </c>
      <c r="E31" s="27">
        <v>3.0</v>
      </c>
      <c r="F31" s="27">
        <v>1.0</v>
      </c>
      <c r="G31" s="27">
        <v>7.0</v>
      </c>
      <c r="H31" s="27">
        <v>1.0</v>
      </c>
      <c r="I31" s="27">
        <v>7.0</v>
      </c>
      <c r="J31" s="27">
        <v>1.0</v>
      </c>
      <c r="K31" s="27">
        <v>5.0</v>
      </c>
      <c r="L31" s="28">
        <f>SUM(D31+F31+H31+J31)</f>
        <v>3</v>
      </c>
      <c r="M31" s="41"/>
      <c r="N31" s="28">
        <f t="shared" si="44"/>
        <v>22</v>
      </c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34">
        <f t="shared" ref="Y31:Z31" si="45">SUM(O31+Q31+S31+U31+W31)</f>
        <v>0</v>
      </c>
      <c r="Z31" s="34">
        <f t="shared" si="45"/>
        <v>0</v>
      </c>
      <c r="AA31" s="40"/>
      <c r="AB31" s="40"/>
      <c r="AC31" s="40"/>
      <c r="AD31" s="40"/>
      <c r="AE31" s="34">
        <f t="shared" ref="AE31:AF31" si="46">SUM(AA31+AC31)</f>
        <v>0</v>
      </c>
      <c r="AF31" s="34">
        <f t="shared" si="46"/>
        <v>0</v>
      </c>
      <c r="AG31" s="34">
        <f t="shared" si="47"/>
        <v>3</v>
      </c>
      <c r="AH31" s="34"/>
      <c r="AI31" s="34">
        <f t="shared" si="48"/>
        <v>22</v>
      </c>
      <c r="AJ31" s="23">
        <v>13.0</v>
      </c>
      <c r="AK31" s="23">
        <v>8.87</v>
      </c>
      <c r="AL31" s="23">
        <v>7.0</v>
      </c>
    </row>
    <row r="32" ht="17.25" customHeight="1">
      <c r="A32" s="23"/>
      <c r="B32" s="34" t="s">
        <v>53</v>
      </c>
      <c r="C32" s="34"/>
      <c r="D32" s="34">
        <f t="shared" ref="D32:AL32" si="49">SUM(D30:D31)</f>
        <v>1</v>
      </c>
      <c r="E32" s="34">
        <f t="shared" si="49"/>
        <v>5</v>
      </c>
      <c r="F32" s="34">
        <f t="shared" si="49"/>
        <v>2</v>
      </c>
      <c r="G32" s="34">
        <f t="shared" si="49"/>
        <v>12</v>
      </c>
      <c r="H32" s="34">
        <f t="shared" si="49"/>
        <v>2</v>
      </c>
      <c r="I32" s="34">
        <f t="shared" si="49"/>
        <v>15</v>
      </c>
      <c r="J32" s="34">
        <f t="shared" si="49"/>
        <v>2</v>
      </c>
      <c r="K32" s="34">
        <f t="shared" si="49"/>
        <v>9</v>
      </c>
      <c r="L32" s="34">
        <f t="shared" si="49"/>
        <v>7</v>
      </c>
      <c r="M32" s="34">
        <f t="shared" si="49"/>
        <v>1</v>
      </c>
      <c r="N32" s="34">
        <f t="shared" si="49"/>
        <v>41</v>
      </c>
      <c r="O32" s="34">
        <f t="shared" si="49"/>
        <v>0</v>
      </c>
      <c r="P32" s="34">
        <f t="shared" si="49"/>
        <v>0</v>
      </c>
      <c r="Q32" s="34">
        <f t="shared" si="49"/>
        <v>0</v>
      </c>
      <c r="R32" s="34">
        <f t="shared" si="49"/>
        <v>0</v>
      </c>
      <c r="S32" s="34">
        <f t="shared" si="49"/>
        <v>0</v>
      </c>
      <c r="T32" s="34">
        <f t="shared" si="49"/>
        <v>0</v>
      </c>
      <c r="U32" s="34">
        <f t="shared" si="49"/>
        <v>0</v>
      </c>
      <c r="V32" s="34">
        <f t="shared" si="49"/>
        <v>0</v>
      </c>
      <c r="W32" s="34">
        <f t="shared" si="49"/>
        <v>0</v>
      </c>
      <c r="X32" s="34">
        <f t="shared" si="49"/>
        <v>0</v>
      </c>
      <c r="Y32" s="34">
        <f t="shared" si="49"/>
        <v>0</v>
      </c>
      <c r="Z32" s="34">
        <f t="shared" si="49"/>
        <v>0</v>
      </c>
      <c r="AA32" s="34">
        <f t="shared" si="49"/>
        <v>0</v>
      </c>
      <c r="AB32" s="34">
        <f t="shared" si="49"/>
        <v>0</v>
      </c>
      <c r="AC32" s="34">
        <f t="shared" si="49"/>
        <v>0</v>
      </c>
      <c r="AD32" s="34">
        <f t="shared" si="49"/>
        <v>0</v>
      </c>
      <c r="AE32" s="34">
        <f t="shared" si="49"/>
        <v>0</v>
      </c>
      <c r="AF32" s="34">
        <f t="shared" si="49"/>
        <v>0</v>
      </c>
      <c r="AG32" s="34">
        <f t="shared" si="49"/>
        <v>7</v>
      </c>
      <c r="AH32" s="34">
        <f t="shared" si="49"/>
        <v>1</v>
      </c>
      <c r="AI32" s="34">
        <f t="shared" si="49"/>
        <v>41</v>
      </c>
      <c r="AJ32" s="23">
        <f t="shared" si="49"/>
        <v>22</v>
      </c>
      <c r="AK32" s="23">
        <f t="shared" si="49"/>
        <v>15.87</v>
      </c>
      <c r="AL32" s="23">
        <f t="shared" si="49"/>
        <v>13.5</v>
      </c>
    </row>
    <row r="33" ht="17.25" customHeight="1">
      <c r="A33" s="23"/>
      <c r="B33" s="42" t="s">
        <v>54</v>
      </c>
      <c r="C33" s="34"/>
      <c r="D33" s="34">
        <f t="shared" ref="D33:E33" si="50">SUM(D24+D28+D32)</f>
        <v>20</v>
      </c>
      <c r="E33" s="34">
        <f t="shared" si="50"/>
        <v>278</v>
      </c>
      <c r="F33" s="34">
        <f t="shared" ref="F33:J33" si="51">F24+F28+F32</f>
        <v>20</v>
      </c>
      <c r="G33" s="34">
        <f t="shared" si="51"/>
        <v>273</v>
      </c>
      <c r="H33" s="34">
        <f t="shared" si="51"/>
        <v>22</v>
      </c>
      <c r="I33" s="34">
        <f t="shared" si="51"/>
        <v>309</v>
      </c>
      <c r="J33" s="34">
        <f t="shared" si="51"/>
        <v>20</v>
      </c>
      <c r="K33" s="34">
        <f>SUM(K24+K28+K32)</f>
        <v>283</v>
      </c>
      <c r="L33" s="34">
        <f>L24+L28+L32</f>
        <v>82</v>
      </c>
      <c r="M33" s="34">
        <f>SUM(M24+M28+M32)</f>
        <v>1</v>
      </c>
      <c r="N33" s="34">
        <f t="shared" ref="N33:R33" si="52">N24+N28+N32</f>
        <v>1143</v>
      </c>
      <c r="O33" s="34">
        <f t="shared" si="52"/>
        <v>19</v>
      </c>
      <c r="P33" s="34">
        <f t="shared" si="52"/>
        <v>330</v>
      </c>
      <c r="Q33" s="34">
        <f t="shared" si="52"/>
        <v>20</v>
      </c>
      <c r="R33" s="34">
        <f t="shared" si="52"/>
        <v>367</v>
      </c>
      <c r="S33" s="34">
        <f>SUM(S24+S28+S32)</f>
        <v>21</v>
      </c>
      <c r="T33" s="34">
        <f t="shared" ref="T33:AI33" si="53">T24+T28+T32</f>
        <v>334</v>
      </c>
      <c r="U33" s="34">
        <f t="shared" si="53"/>
        <v>18</v>
      </c>
      <c r="V33" s="34">
        <f t="shared" si="53"/>
        <v>324</v>
      </c>
      <c r="W33" s="34">
        <f t="shared" si="53"/>
        <v>19</v>
      </c>
      <c r="X33" s="34">
        <f t="shared" si="53"/>
        <v>343</v>
      </c>
      <c r="Y33" s="34">
        <f t="shared" si="53"/>
        <v>97</v>
      </c>
      <c r="Z33" s="34">
        <f t="shared" si="53"/>
        <v>1698</v>
      </c>
      <c r="AA33" s="34">
        <f t="shared" si="53"/>
        <v>8</v>
      </c>
      <c r="AB33" s="34">
        <f t="shared" si="53"/>
        <v>168</v>
      </c>
      <c r="AC33" s="34">
        <f t="shared" si="53"/>
        <v>12</v>
      </c>
      <c r="AD33" s="34">
        <f t="shared" si="53"/>
        <v>176</v>
      </c>
      <c r="AE33" s="34">
        <f t="shared" si="53"/>
        <v>20</v>
      </c>
      <c r="AF33" s="34">
        <f t="shared" si="53"/>
        <v>344</v>
      </c>
      <c r="AG33" s="34">
        <f t="shared" si="53"/>
        <v>199</v>
      </c>
      <c r="AH33" s="34">
        <f t="shared" si="53"/>
        <v>1</v>
      </c>
      <c r="AI33" s="34">
        <f t="shared" si="53"/>
        <v>3185</v>
      </c>
      <c r="AJ33" s="35">
        <f t="shared" ref="AJ33:AL33" si="54">SUM(AJ24+AJ28+AJ32)</f>
        <v>310</v>
      </c>
      <c r="AK33" s="23">
        <f t="shared" si="54"/>
        <v>501.76</v>
      </c>
      <c r="AL33" s="23">
        <f t="shared" si="54"/>
        <v>234.25</v>
      </c>
    </row>
    <row r="34" ht="17.25" customHeight="1">
      <c r="A34" s="1"/>
      <c r="B34" s="43"/>
      <c r="C34" s="43"/>
      <c r="D34" s="4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</row>
    <row r="35" ht="17.25" customHeight="1">
      <c r="A35" s="1"/>
      <c r="B35" s="43"/>
      <c r="C35" s="43"/>
      <c r="D35" s="4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</row>
    <row r="3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</row>
    <row r="37" ht="17.25" customHeight="1">
      <c r="A37" s="1"/>
      <c r="B37" s="44"/>
      <c r="C37" s="1"/>
      <c r="D37" s="1"/>
      <c r="E37" s="1"/>
      <c r="F37" s="1"/>
      <c r="G37" s="1"/>
      <c r="H37" s="1"/>
      <c r="O37" s="43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</row>
    <row r="38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</row>
    <row r="40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</row>
    <row r="41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</row>
    <row r="42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</row>
    <row r="43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</row>
    <row r="44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</row>
    <row r="4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</row>
    <row r="47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</row>
    <row r="48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</row>
    <row r="50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</row>
    <row r="51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/>
      <c r="AL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/>
      <c r="AL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/>
      <c r="AL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/>
      <c r="AL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/>
      <c r="AL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/>
      <c r="AL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/>
      <c r="AL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/>
      <c r="AL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/>
      <c r="AL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/>
      <c r="AL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/>
      <c r="AL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/>
      <c r="AL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/>
      <c r="AL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/>
      <c r="AJ789" s="1"/>
      <c r="AK789" s="1"/>
      <c r="AL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/>
      <c r="AL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/>
      <c r="AL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/>
      <c r="AL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/>
      <c r="AF807" s="1"/>
      <c r="AG807" s="1"/>
      <c r="AH807" s="1"/>
      <c r="AI807" s="1"/>
      <c r="AJ807" s="1"/>
      <c r="AK807" s="1"/>
      <c r="AL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/>
      <c r="AL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/>
      <c r="AG810" s="1"/>
      <c r="AH810" s="1"/>
      <c r="AI810" s="1"/>
      <c r="AJ810" s="1"/>
      <c r="AK810" s="1"/>
      <c r="AL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/>
      <c r="AL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/>
      <c r="AL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/>
      <c r="AL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/>
      <c r="AL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/>
      <c r="AL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/>
      <c r="AL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/>
      <c r="AL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/>
      <c r="AL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/>
      <c r="AL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/>
      <c r="AL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/>
      <c r="AL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/>
      <c r="AL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/>
      <c r="AL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/>
      <c r="AL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/>
      <c r="AL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/>
      <c r="AL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/>
      <c r="AL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/>
      <c r="AL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/>
      <c r="AL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/>
      <c r="AL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/>
      <c r="AL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/>
      <c r="AL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/>
      <c r="AL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/>
      <c r="AL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/>
      <c r="AL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/>
      <c r="AL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/>
      <c r="AL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/>
      <c r="AL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/>
      <c r="AL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/>
      <c r="AL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/>
      <c r="AL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/>
      <c r="AL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/>
      <c r="AL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/>
      <c r="AL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/>
      <c r="AL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/>
      <c r="AL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/>
      <c r="AL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/>
      <c r="AL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/>
      <c r="AL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/>
      <c r="AL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/>
      <c r="AL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/>
      <c r="AL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/>
      <c r="AL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/>
      <c r="AL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/>
      <c r="AL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/>
      <c r="AL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/>
      <c r="AL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/>
      <c r="AL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/>
      <c r="AL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/>
      <c r="AL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/>
      <c r="AL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/>
      <c r="AL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/>
      <c r="AL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/>
      <c r="AL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/>
      <c r="AL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/>
      <c r="AL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/>
      <c r="AL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/>
      <c r="AL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/>
      <c r="AL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/>
      <c r="AL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/>
      <c r="AL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/>
      <c r="AL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/>
      <c r="AL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/>
      <c r="AL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/>
      <c r="AL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/>
      <c r="AL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/>
      <c r="AL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/>
      <c r="AL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/>
      <c r="AL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/>
      <c r="AL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/>
      <c r="AL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/>
      <c r="AL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/>
      <c r="AL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/>
      <c r="AL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/>
      <c r="AL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/>
      <c r="AL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/>
      <c r="AL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/>
      <c r="AL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/>
      <c r="AL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/>
      <c r="AL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/>
      <c r="AL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/>
      <c r="AL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/>
      <c r="AL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/>
      <c r="AL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/>
      <c r="AL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/>
      <c r="AL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/>
      <c r="AL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/>
      <c r="AL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/>
      <c r="AL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/>
      <c r="AL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/>
      <c r="AL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/>
      <c r="AL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/>
      <c r="AL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/>
      <c r="AL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/>
      <c r="AL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/>
      <c r="AL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/>
      <c r="AL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/>
      <c r="AL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/>
      <c r="AL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/>
      <c r="AL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/>
      <c r="AL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/>
      <c r="AL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/>
      <c r="AL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/>
      <c r="AL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/>
      <c r="AL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/>
      <c r="AL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/>
      <c r="AL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/>
      <c r="AL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/>
      <c r="AL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/>
      <c r="AL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</row>
  </sheetData>
  <mergeCells count="26">
    <mergeCell ref="AE8:AF8"/>
    <mergeCell ref="AG8:AI8"/>
    <mergeCell ref="AG1:AJ3"/>
    <mergeCell ref="B4:AI4"/>
    <mergeCell ref="B5:AI5"/>
    <mergeCell ref="A8:A9"/>
    <mergeCell ref="B8:B9"/>
    <mergeCell ref="C8:C9"/>
    <mergeCell ref="D8:E8"/>
    <mergeCell ref="F8:G8"/>
    <mergeCell ref="H8:I8"/>
    <mergeCell ref="J8:K8"/>
    <mergeCell ref="L8:N8"/>
    <mergeCell ref="H37:N37"/>
    <mergeCell ref="O8:P8"/>
    <mergeCell ref="Q8:R8"/>
    <mergeCell ref="O37:U37"/>
    <mergeCell ref="S8:T8"/>
    <mergeCell ref="U8:V8"/>
    <mergeCell ref="W8:X8"/>
    <mergeCell ref="Y8:Z8"/>
    <mergeCell ref="AA8:AB8"/>
    <mergeCell ref="AC8:AD8"/>
    <mergeCell ref="AJ8:AJ9"/>
    <mergeCell ref="AK8:AK9"/>
    <mergeCell ref="AL8:AL9"/>
  </mergeCells>
  <printOptions/>
  <pageMargins bottom="0.75" footer="0.0" header="0.0" left="0.7" right="0.7" top="0.75"/>
  <pageSetup scale="35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2021-05-13T05:52:51Z</dcterms:created>
  <dc:creator>stat</dc:creator>
</cp:coreProperties>
</file>